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50" firstSheet="1" activeTab="1"/>
  </bookViews>
  <sheets>
    <sheet name="综合技能（预报名名单）" sheetId="1" state="hidden" r:id="rId1"/>
    <sheet name="小学组" sheetId="2" r:id="rId2"/>
    <sheet name="初中组" sheetId="4" r:id="rId3"/>
    <sheet name="高中组" sheetId="3" r:id="rId4"/>
  </sheets>
  <calcPr calcId="144525"/>
</workbook>
</file>

<file path=xl/sharedStrings.xml><?xml version="1.0" encoding="utf-8"?>
<sst xmlns="http://schemas.openxmlformats.org/spreadsheetml/2006/main" count="445" uniqueCount="171">
  <si>
    <t>机器人综合技能比赛名单</t>
  </si>
  <si>
    <t>序号</t>
  </si>
  <si>
    <t>组别</t>
  </si>
  <si>
    <t>地市</t>
  </si>
  <si>
    <t>学校全称</t>
  </si>
  <si>
    <t>参赛选手</t>
  </si>
  <si>
    <t>教练员</t>
  </si>
  <si>
    <t>小学组</t>
  </si>
  <si>
    <t>珠海市</t>
  </si>
  <si>
    <t>珠海市香洲区香华实验学校、珠海市香洲区第一小学联队</t>
  </si>
  <si>
    <t>朱嘉诚 田雨森</t>
  </si>
  <si>
    <t>田力翔</t>
  </si>
  <si>
    <t>珠海中山大学附属小学</t>
  </si>
  <si>
    <t>秦骁 黄俊博</t>
  </si>
  <si>
    <t>肖兰平 林铨源</t>
  </si>
  <si>
    <t>珠海高新区金鼎第一小学</t>
  </si>
  <si>
    <t>徐灏睿 喻志豪</t>
  </si>
  <si>
    <t>周小思 邓倩梨</t>
  </si>
  <si>
    <t>惠州市</t>
  </si>
  <si>
    <t>惠州市惠城区南实小学</t>
  </si>
  <si>
    <t>徐梓桁 徐慕融</t>
  </si>
  <si>
    <t>廖庆双 陈虹</t>
  </si>
  <si>
    <t>惠东县平山第一小学</t>
  </si>
  <si>
    <t>陈健 丁子康</t>
  </si>
  <si>
    <t>邬健平</t>
  </si>
  <si>
    <t>中山市</t>
  </si>
  <si>
    <t>中山市菊城小学二队</t>
  </si>
  <si>
    <t>甘杰铧 李晨恺</t>
  </si>
  <si>
    <t>黄浩宏</t>
  </si>
  <si>
    <t>中山市菊城小学一队</t>
  </si>
  <si>
    <t>曾华峰 李峻轩</t>
  </si>
  <si>
    <t>肇庆市</t>
  </si>
  <si>
    <t>肇庆棒棒贝贝科技教育中心一队</t>
  </si>
  <si>
    <t>胡然涛 梁明扬</t>
  </si>
  <si>
    <t>李结枝</t>
  </si>
  <si>
    <t>肇庆棒棒贝贝科技教育中心二队</t>
  </si>
  <si>
    <t>程渝臻 高一然</t>
  </si>
  <si>
    <t>杨家荣</t>
  </si>
  <si>
    <t>广州市</t>
  </si>
  <si>
    <t>广州市天河区冼村小学</t>
  </si>
  <si>
    <t>刘可然 汪荻涵</t>
  </si>
  <si>
    <t>蔡晓霞 郑蕙</t>
  </si>
  <si>
    <t>中山市东区竹苑小学</t>
  </si>
  <si>
    <t>晏睿泽 古奕希</t>
  </si>
  <si>
    <t>刘文</t>
  </si>
  <si>
    <t>广州市天河区昌乐小学</t>
  </si>
  <si>
    <t>田梓辰 刘亦然</t>
  </si>
  <si>
    <t>吴华</t>
  </si>
  <si>
    <t>广州市天河区少年宫</t>
  </si>
  <si>
    <t>杜一宸 曾泓博</t>
  </si>
  <si>
    <t>王小兵 吴华</t>
  </si>
  <si>
    <t>广州市荔湾区康有为纪念小学</t>
  </si>
  <si>
    <t>刘凯鸣 苏隽言</t>
  </si>
  <si>
    <t>梁建强</t>
  </si>
  <si>
    <t>东莞市</t>
  </si>
  <si>
    <t>东莞市东城小学一队</t>
  </si>
  <si>
    <t>李睿轩 王光熠</t>
  </si>
  <si>
    <t>袁锐棠</t>
  </si>
  <si>
    <t>东莞市东城小学二队</t>
  </si>
  <si>
    <t>林筠茜 刘涵悦</t>
  </si>
  <si>
    <t>茂名市</t>
  </si>
  <si>
    <t>信宜市教育城小学</t>
  </si>
  <si>
    <t>邝俊淇 成思翰</t>
  </si>
  <si>
    <t>冼松 韦观英</t>
  </si>
  <si>
    <t>中山市育英学校</t>
  </si>
  <si>
    <t>钟粤运 刘云逸</t>
  </si>
  <si>
    <t>毛贞东</t>
  </si>
  <si>
    <t>初中组</t>
  </si>
  <si>
    <t>珠海市凤凰中学</t>
  </si>
  <si>
    <t>龚海帆 龚骏翔</t>
  </si>
  <si>
    <t>赖甲坎</t>
  </si>
  <si>
    <t>珠海市第九中学</t>
  </si>
  <si>
    <t>曾子博 许镁霖</t>
  </si>
  <si>
    <t>朱志</t>
  </si>
  <si>
    <t>珠海市文园中学、珠海市第八中学</t>
  </si>
  <si>
    <t>李昊纬 周皓彬</t>
  </si>
  <si>
    <t>胡培刚 陈春蓓</t>
  </si>
  <si>
    <t>珠海市文园中学、珠海市学容闳书院</t>
  </si>
  <si>
    <t>蒋金霖 王壹</t>
  </si>
  <si>
    <t>谢妲娜 黄镘</t>
  </si>
  <si>
    <t>惠州市河南岸中学二队</t>
  </si>
  <si>
    <t>蓝祥 董思竞</t>
  </si>
  <si>
    <t>曾科 曾清华</t>
  </si>
  <si>
    <t>惠州市河南岸中学一队</t>
  </si>
  <si>
    <t>融达 尚靖</t>
  </si>
  <si>
    <t>曾科 吴迪</t>
  </si>
  <si>
    <t>佛山市</t>
  </si>
  <si>
    <t>佛山市南海外国语学校</t>
  </si>
  <si>
    <t>梁睿朗 王浩忠</t>
  </si>
  <si>
    <t>李俊君 林颖东</t>
  </si>
  <si>
    <t>中山市西区初级中学</t>
  </si>
  <si>
    <t>张健煜 张健炜</t>
  </si>
  <si>
    <t>罗崇金 邱泽尹</t>
  </si>
  <si>
    <t>广州市协和中学</t>
  </si>
  <si>
    <t>朱婉晴 袁毅然</t>
  </si>
  <si>
    <t>秦志朋 陈冰</t>
  </si>
  <si>
    <t>广州市玉岩中学一队</t>
  </si>
  <si>
    <t>谢书棋 陈梓浩</t>
  </si>
  <si>
    <t>唐小三 唐士鸿</t>
  </si>
  <si>
    <t>广州市玉岩中学二队</t>
  </si>
  <si>
    <t>万麒亮 钟铭熙</t>
  </si>
  <si>
    <t>唐小三 罗欣</t>
  </si>
  <si>
    <t>中山市华侨中学</t>
  </si>
  <si>
    <t>李俊烨 黎思豪</t>
  </si>
  <si>
    <t>黄刀胜</t>
  </si>
  <si>
    <t>中山市中山纪念中学</t>
  </si>
  <si>
    <t>刘轩昂 麦语烊</t>
  </si>
  <si>
    <t>冯庆</t>
  </si>
  <si>
    <t>高中组</t>
  </si>
  <si>
    <t>珠海市第一中学</t>
  </si>
  <si>
    <t>张睿笛 陈东浩</t>
  </si>
  <si>
    <t>邹青松</t>
  </si>
  <si>
    <t>北京师范大学（珠海）附属高级中学一队</t>
  </si>
  <si>
    <t>许梓慧 何浩然</t>
  </si>
  <si>
    <t>王义才 曹远</t>
  </si>
  <si>
    <t>北京师范大学（珠海）附属高级中学二队</t>
  </si>
  <si>
    <t>郑东阳 刘星荣</t>
  </si>
  <si>
    <t>惠州大亚湾经济技术开发区第一中学一队</t>
  </si>
  <si>
    <t>黄靖朗 张天力</t>
  </si>
  <si>
    <t>曾粤昆 吴清泉</t>
  </si>
  <si>
    <t>惠州大亚湾经济技术开发区第一中学二队</t>
  </si>
  <si>
    <t>黄锦浩 蒋子昂</t>
  </si>
  <si>
    <t>曾粤昆 张璇</t>
  </si>
  <si>
    <t>江门市</t>
  </si>
  <si>
    <t>开平市第一中学一队</t>
  </si>
  <si>
    <t>谢僖健 张俊轩</t>
  </si>
  <si>
    <t>黄瑜 徐幸君</t>
  </si>
  <si>
    <t>开平市第一中学二队</t>
  </si>
  <si>
    <t>梁健华 林文杰</t>
  </si>
  <si>
    <t>黄瑜 刘巍</t>
  </si>
  <si>
    <t>中山市现代职业技术学校</t>
  </si>
  <si>
    <t>周鑫 黄炜佳</t>
  </si>
  <si>
    <t>黎伟冲 黄瑞芬</t>
  </si>
  <si>
    <t>中山市技师学院</t>
  </si>
  <si>
    <t>巫湘华 陈俊铭</t>
  </si>
  <si>
    <t>刘远里 龚丽萍</t>
  </si>
  <si>
    <t>蔡瑞琪 王宇</t>
  </si>
  <si>
    <t>陈冰 秦志朋</t>
  </si>
  <si>
    <t>广州市玉岩中学</t>
  </si>
  <si>
    <t>郑好 陈厚华</t>
  </si>
  <si>
    <t>唐小三 段丹</t>
  </si>
  <si>
    <t>周宇轩 黄子明</t>
  </si>
  <si>
    <t>龚丽萍 苏家伟</t>
  </si>
  <si>
    <t>省直属学校（华附）</t>
  </si>
  <si>
    <t>华南师范大学附属中学</t>
  </si>
  <si>
    <t>古粤友 马丙戌</t>
  </si>
  <si>
    <t>文子健</t>
  </si>
  <si>
    <t>杨涛 张锦樑</t>
  </si>
  <si>
    <t>刘远里 苏家伟</t>
  </si>
  <si>
    <t>揭阳市</t>
  </si>
  <si>
    <t>普宁市第二中学</t>
  </si>
  <si>
    <t>郑昊翔 刘晓胜</t>
  </si>
  <si>
    <t>郑少平</t>
  </si>
  <si>
    <t>高州市第一中学</t>
  </si>
  <si>
    <t>崔轩源 王麒畅</t>
  </si>
  <si>
    <t>吴丽 卢钦</t>
  </si>
  <si>
    <t>第二十二届广东省青少年机器人竞赛综合技能比赛成绩（小学组）</t>
  </si>
  <si>
    <t>第一轮
分数</t>
  </si>
  <si>
    <t>第一轮
完成时间</t>
  </si>
  <si>
    <t>第二轮
分数</t>
  </si>
  <si>
    <t>第二轮
完成时间</t>
  </si>
  <si>
    <t>总成绩</t>
  </si>
  <si>
    <t>名次</t>
  </si>
  <si>
    <t>等次</t>
  </si>
  <si>
    <t>一等</t>
  </si>
  <si>
    <t>二等</t>
  </si>
  <si>
    <t>三等</t>
  </si>
  <si>
    <t>第二十二届广东省青少年机器人竞赛综合技能比赛成绩（初中组）</t>
  </si>
  <si>
    <t>第二十二届广东省青少年机器人竞赛综合技能比赛成绩（高中组）</t>
  </si>
  <si>
    <t>省直属（华附）</t>
  </si>
  <si>
    <t>43..57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</si>
</sst>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C20" sqref="C20"/>
    </sheetView>
  </sheetViews>
  <sheetFormatPr defaultColWidth="9.13333333333333" defaultRowHeight="12.75" outlineLevelCol="5"/>
  <cols>
    <col min="1" max="2" width="9.13333333333333" style="2"/>
    <col min="3" max="3" width="17.8666666666667" style="2" customWidth="1"/>
    <col min="4" max="4" width="48" style="3" customWidth="1"/>
    <col min="5" max="5" width="15.7333333333333" style="3" customWidth="1"/>
    <col min="6" max="6" width="13.7333333333333" style="3" customWidth="1"/>
    <col min="7" max="258" width="9.13333333333333" style="2"/>
    <col min="259" max="259" width="17.8666666666667" style="2" customWidth="1"/>
    <col min="260" max="260" width="48" style="2" customWidth="1"/>
    <col min="261" max="261" width="15.7333333333333" style="2" customWidth="1"/>
    <col min="262" max="262" width="13.7333333333333" style="2" customWidth="1"/>
    <col min="263" max="514" width="9.13333333333333" style="2"/>
    <col min="515" max="515" width="17.8666666666667" style="2" customWidth="1"/>
    <col min="516" max="516" width="48" style="2" customWidth="1"/>
    <col min="517" max="517" width="15.7333333333333" style="2" customWidth="1"/>
    <col min="518" max="518" width="13.7333333333333" style="2" customWidth="1"/>
    <col min="519" max="770" width="9.13333333333333" style="2"/>
    <col min="771" max="771" width="17.8666666666667" style="2" customWidth="1"/>
    <col min="772" max="772" width="48" style="2" customWidth="1"/>
    <col min="773" max="773" width="15.7333333333333" style="2" customWidth="1"/>
    <col min="774" max="774" width="13.7333333333333" style="2" customWidth="1"/>
    <col min="775" max="1026" width="9.13333333333333" style="2"/>
    <col min="1027" max="1027" width="17.8666666666667" style="2" customWidth="1"/>
    <col min="1028" max="1028" width="48" style="2" customWidth="1"/>
    <col min="1029" max="1029" width="15.7333333333333" style="2" customWidth="1"/>
    <col min="1030" max="1030" width="13.7333333333333" style="2" customWidth="1"/>
    <col min="1031" max="1282" width="9.13333333333333" style="2"/>
    <col min="1283" max="1283" width="17.8666666666667" style="2" customWidth="1"/>
    <col min="1284" max="1284" width="48" style="2" customWidth="1"/>
    <col min="1285" max="1285" width="15.7333333333333" style="2" customWidth="1"/>
    <col min="1286" max="1286" width="13.7333333333333" style="2" customWidth="1"/>
    <col min="1287" max="1538" width="9.13333333333333" style="2"/>
    <col min="1539" max="1539" width="17.8666666666667" style="2" customWidth="1"/>
    <col min="1540" max="1540" width="48" style="2" customWidth="1"/>
    <col min="1541" max="1541" width="15.7333333333333" style="2" customWidth="1"/>
    <col min="1542" max="1542" width="13.7333333333333" style="2" customWidth="1"/>
    <col min="1543" max="1794" width="9.13333333333333" style="2"/>
    <col min="1795" max="1795" width="17.8666666666667" style="2" customWidth="1"/>
    <col min="1796" max="1796" width="48" style="2" customWidth="1"/>
    <col min="1797" max="1797" width="15.7333333333333" style="2" customWidth="1"/>
    <col min="1798" max="1798" width="13.7333333333333" style="2" customWidth="1"/>
    <col min="1799" max="2050" width="9.13333333333333" style="2"/>
    <col min="2051" max="2051" width="17.8666666666667" style="2" customWidth="1"/>
    <col min="2052" max="2052" width="48" style="2" customWidth="1"/>
    <col min="2053" max="2053" width="15.7333333333333" style="2" customWidth="1"/>
    <col min="2054" max="2054" width="13.7333333333333" style="2" customWidth="1"/>
    <col min="2055" max="2306" width="9.13333333333333" style="2"/>
    <col min="2307" max="2307" width="17.8666666666667" style="2" customWidth="1"/>
    <col min="2308" max="2308" width="48" style="2" customWidth="1"/>
    <col min="2309" max="2309" width="15.7333333333333" style="2" customWidth="1"/>
    <col min="2310" max="2310" width="13.7333333333333" style="2" customWidth="1"/>
    <col min="2311" max="2562" width="9.13333333333333" style="2"/>
    <col min="2563" max="2563" width="17.8666666666667" style="2" customWidth="1"/>
    <col min="2564" max="2564" width="48" style="2" customWidth="1"/>
    <col min="2565" max="2565" width="15.7333333333333" style="2" customWidth="1"/>
    <col min="2566" max="2566" width="13.7333333333333" style="2" customWidth="1"/>
    <col min="2567" max="2818" width="9.13333333333333" style="2"/>
    <col min="2819" max="2819" width="17.8666666666667" style="2" customWidth="1"/>
    <col min="2820" max="2820" width="48" style="2" customWidth="1"/>
    <col min="2821" max="2821" width="15.7333333333333" style="2" customWidth="1"/>
    <col min="2822" max="2822" width="13.7333333333333" style="2" customWidth="1"/>
    <col min="2823" max="3074" width="9.13333333333333" style="2"/>
    <col min="3075" max="3075" width="17.8666666666667" style="2" customWidth="1"/>
    <col min="3076" max="3076" width="48" style="2" customWidth="1"/>
    <col min="3077" max="3077" width="15.7333333333333" style="2" customWidth="1"/>
    <col min="3078" max="3078" width="13.7333333333333" style="2" customWidth="1"/>
    <col min="3079" max="3330" width="9.13333333333333" style="2"/>
    <col min="3331" max="3331" width="17.8666666666667" style="2" customWidth="1"/>
    <col min="3332" max="3332" width="48" style="2" customWidth="1"/>
    <col min="3333" max="3333" width="15.7333333333333" style="2" customWidth="1"/>
    <col min="3334" max="3334" width="13.7333333333333" style="2" customWidth="1"/>
    <col min="3335" max="3586" width="9.13333333333333" style="2"/>
    <col min="3587" max="3587" width="17.8666666666667" style="2" customWidth="1"/>
    <col min="3588" max="3588" width="48" style="2" customWidth="1"/>
    <col min="3589" max="3589" width="15.7333333333333" style="2" customWidth="1"/>
    <col min="3590" max="3590" width="13.7333333333333" style="2" customWidth="1"/>
    <col min="3591" max="3842" width="9.13333333333333" style="2"/>
    <col min="3843" max="3843" width="17.8666666666667" style="2" customWidth="1"/>
    <col min="3844" max="3844" width="48" style="2" customWidth="1"/>
    <col min="3845" max="3845" width="15.7333333333333" style="2" customWidth="1"/>
    <col min="3846" max="3846" width="13.7333333333333" style="2" customWidth="1"/>
    <col min="3847" max="4098" width="9.13333333333333" style="2"/>
    <col min="4099" max="4099" width="17.8666666666667" style="2" customWidth="1"/>
    <col min="4100" max="4100" width="48" style="2" customWidth="1"/>
    <col min="4101" max="4101" width="15.7333333333333" style="2" customWidth="1"/>
    <col min="4102" max="4102" width="13.7333333333333" style="2" customWidth="1"/>
    <col min="4103" max="4354" width="9.13333333333333" style="2"/>
    <col min="4355" max="4355" width="17.8666666666667" style="2" customWidth="1"/>
    <col min="4356" max="4356" width="48" style="2" customWidth="1"/>
    <col min="4357" max="4357" width="15.7333333333333" style="2" customWidth="1"/>
    <col min="4358" max="4358" width="13.7333333333333" style="2" customWidth="1"/>
    <col min="4359" max="4610" width="9.13333333333333" style="2"/>
    <col min="4611" max="4611" width="17.8666666666667" style="2" customWidth="1"/>
    <col min="4612" max="4612" width="48" style="2" customWidth="1"/>
    <col min="4613" max="4613" width="15.7333333333333" style="2" customWidth="1"/>
    <col min="4614" max="4614" width="13.7333333333333" style="2" customWidth="1"/>
    <col min="4615" max="4866" width="9.13333333333333" style="2"/>
    <col min="4867" max="4867" width="17.8666666666667" style="2" customWidth="1"/>
    <col min="4868" max="4868" width="48" style="2" customWidth="1"/>
    <col min="4869" max="4869" width="15.7333333333333" style="2" customWidth="1"/>
    <col min="4870" max="4870" width="13.7333333333333" style="2" customWidth="1"/>
    <col min="4871" max="5122" width="9.13333333333333" style="2"/>
    <col min="5123" max="5123" width="17.8666666666667" style="2" customWidth="1"/>
    <col min="5124" max="5124" width="48" style="2" customWidth="1"/>
    <col min="5125" max="5125" width="15.7333333333333" style="2" customWidth="1"/>
    <col min="5126" max="5126" width="13.7333333333333" style="2" customWidth="1"/>
    <col min="5127" max="5378" width="9.13333333333333" style="2"/>
    <col min="5379" max="5379" width="17.8666666666667" style="2" customWidth="1"/>
    <col min="5380" max="5380" width="48" style="2" customWidth="1"/>
    <col min="5381" max="5381" width="15.7333333333333" style="2" customWidth="1"/>
    <col min="5382" max="5382" width="13.7333333333333" style="2" customWidth="1"/>
    <col min="5383" max="5634" width="9.13333333333333" style="2"/>
    <col min="5635" max="5635" width="17.8666666666667" style="2" customWidth="1"/>
    <col min="5636" max="5636" width="48" style="2" customWidth="1"/>
    <col min="5637" max="5637" width="15.7333333333333" style="2" customWidth="1"/>
    <col min="5638" max="5638" width="13.7333333333333" style="2" customWidth="1"/>
    <col min="5639" max="5890" width="9.13333333333333" style="2"/>
    <col min="5891" max="5891" width="17.8666666666667" style="2" customWidth="1"/>
    <col min="5892" max="5892" width="48" style="2" customWidth="1"/>
    <col min="5893" max="5893" width="15.7333333333333" style="2" customWidth="1"/>
    <col min="5894" max="5894" width="13.7333333333333" style="2" customWidth="1"/>
    <col min="5895" max="6146" width="9.13333333333333" style="2"/>
    <col min="6147" max="6147" width="17.8666666666667" style="2" customWidth="1"/>
    <col min="6148" max="6148" width="48" style="2" customWidth="1"/>
    <col min="6149" max="6149" width="15.7333333333333" style="2" customWidth="1"/>
    <col min="6150" max="6150" width="13.7333333333333" style="2" customWidth="1"/>
    <col min="6151" max="6402" width="9.13333333333333" style="2"/>
    <col min="6403" max="6403" width="17.8666666666667" style="2" customWidth="1"/>
    <col min="6404" max="6404" width="48" style="2" customWidth="1"/>
    <col min="6405" max="6405" width="15.7333333333333" style="2" customWidth="1"/>
    <col min="6406" max="6406" width="13.7333333333333" style="2" customWidth="1"/>
    <col min="6407" max="6658" width="9.13333333333333" style="2"/>
    <col min="6659" max="6659" width="17.8666666666667" style="2" customWidth="1"/>
    <col min="6660" max="6660" width="48" style="2" customWidth="1"/>
    <col min="6661" max="6661" width="15.7333333333333" style="2" customWidth="1"/>
    <col min="6662" max="6662" width="13.7333333333333" style="2" customWidth="1"/>
    <col min="6663" max="6914" width="9.13333333333333" style="2"/>
    <col min="6915" max="6915" width="17.8666666666667" style="2" customWidth="1"/>
    <col min="6916" max="6916" width="48" style="2" customWidth="1"/>
    <col min="6917" max="6917" width="15.7333333333333" style="2" customWidth="1"/>
    <col min="6918" max="6918" width="13.7333333333333" style="2" customWidth="1"/>
    <col min="6919" max="7170" width="9.13333333333333" style="2"/>
    <col min="7171" max="7171" width="17.8666666666667" style="2" customWidth="1"/>
    <col min="7172" max="7172" width="48" style="2" customWidth="1"/>
    <col min="7173" max="7173" width="15.7333333333333" style="2" customWidth="1"/>
    <col min="7174" max="7174" width="13.7333333333333" style="2" customWidth="1"/>
    <col min="7175" max="7426" width="9.13333333333333" style="2"/>
    <col min="7427" max="7427" width="17.8666666666667" style="2" customWidth="1"/>
    <col min="7428" max="7428" width="48" style="2" customWidth="1"/>
    <col min="7429" max="7429" width="15.7333333333333" style="2" customWidth="1"/>
    <col min="7430" max="7430" width="13.7333333333333" style="2" customWidth="1"/>
    <col min="7431" max="7682" width="9.13333333333333" style="2"/>
    <col min="7683" max="7683" width="17.8666666666667" style="2" customWidth="1"/>
    <col min="7684" max="7684" width="48" style="2" customWidth="1"/>
    <col min="7685" max="7685" width="15.7333333333333" style="2" customWidth="1"/>
    <col min="7686" max="7686" width="13.7333333333333" style="2" customWidth="1"/>
    <col min="7687" max="7938" width="9.13333333333333" style="2"/>
    <col min="7939" max="7939" width="17.8666666666667" style="2" customWidth="1"/>
    <col min="7940" max="7940" width="48" style="2" customWidth="1"/>
    <col min="7941" max="7941" width="15.7333333333333" style="2" customWidth="1"/>
    <col min="7942" max="7942" width="13.7333333333333" style="2" customWidth="1"/>
    <col min="7943" max="8194" width="9.13333333333333" style="2"/>
    <col min="8195" max="8195" width="17.8666666666667" style="2" customWidth="1"/>
    <col min="8196" max="8196" width="48" style="2" customWidth="1"/>
    <col min="8197" max="8197" width="15.7333333333333" style="2" customWidth="1"/>
    <col min="8198" max="8198" width="13.7333333333333" style="2" customWidth="1"/>
    <col min="8199" max="8450" width="9.13333333333333" style="2"/>
    <col min="8451" max="8451" width="17.8666666666667" style="2" customWidth="1"/>
    <col min="8452" max="8452" width="48" style="2" customWidth="1"/>
    <col min="8453" max="8453" width="15.7333333333333" style="2" customWidth="1"/>
    <col min="8454" max="8454" width="13.7333333333333" style="2" customWidth="1"/>
    <col min="8455" max="8706" width="9.13333333333333" style="2"/>
    <col min="8707" max="8707" width="17.8666666666667" style="2" customWidth="1"/>
    <col min="8708" max="8708" width="48" style="2" customWidth="1"/>
    <col min="8709" max="8709" width="15.7333333333333" style="2" customWidth="1"/>
    <col min="8710" max="8710" width="13.7333333333333" style="2" customWidth="1"/>
    <col min="8711" max="8962" width="9.13333333333333" style="2"/>
    <col min="8963" max="8963" width="17.8666666666667" style="2" customWidth="1"/>
    <col min="8964" max="8964" width="48" style="2" customWidth="1"/>
    <col min="8965" max="8965" width="15.7333333333333" style="2" customWidth="1"/>
    <col min="8966" max="8966" width="13.7333333333333" style="2" customWidth="1"/>
    <col min="8967" max="9218" width="9.13333333333333" style="2"/>
    <col min="9219" max="9219" width="17.8666666666667" style="2" customWidth="1"/>
    <col min="9220" max="9220" width="48" style="2" customWidth="1"/>
    <col min="9221" max="9221" width="15.7333333333333" style="2" customWidth="1"/>
    <col min="9222" max="9222" width="13.7333333333333" style="2" customWidth="1"/>
    <col min="9223" max="9474" width="9.13333333333333" style="2"/>
    <col min="9475" max="9475" width="17.8666666666667" style="2" customWidth="1"/>
    <col min="9476" max="9476" width="48" style="2" customWidth="1"/>
    <col min="9477" max="9477" width="15.7333333333333" style="2" customWidth="1"/>
    <col min="9478" max="9478" width="13.7333333333333" style="2" customWidth="1"/>
    <col min="9479" max="9730" width="9.13333333333333" style="2"/>
    <col min="9731" max="9731" width="17.8666666666667" style="2" customWidth="1"/>
    <col min="9732" max="9732" width="48" style="2" customWidth="1"/>
    <col min="9733" max="9733" width="15.7333333333333" style="2" customWidth="1"/>
    <col min="9734" max="9734" width="13.7333333333333" style="2" customWidth="1"/>
    <col min="9735" max="9986" width="9.13333333333333" style="2"/>
    <col min="9987" max="9987" width="17.8666666666667" style="2" customWidth="1"/>
    <col min="9988" max="9988" width="48" style="2" customWidth="1"/>
    <col min="9989" max="9989" width="15.7333333333333" style="2" customWidth="1"/>
    <col min="9990" max="9990" width="13.7333333333333" style="2" customWidth="1"/>
    <col min="9991" max="10242" width="9.13333333333333" style="2"/>
    <col min="10243" max="10243" width="17.8666666666667" style="2" customWidth="1"/>
    <col min="10244" max="10244" width="48" style="2" customWidth="1"/>
    <col min="10245" max="10245" width="15.7333333333333" style="2" customWidth="1"/>
    <col min="10246" max="10246" width="13.7333333333333" style="2" customWidth="1"/>
    <col min="10247" max="10498" width="9.13333333333333" style="2"/>
    <col min="10499" max="10499" width="17.8666666666667" style="2" customWidth="1"/>
    <col min="10500" max="10500" width="48" style="2" customWidth="1"/>
    <col min="10501" max="10501" width="15.7333333333333" style="2" customWidth="1"/>
    <col min="10502" max="10502" width="13.7333333333333" style="2" customWidth="1"/>
    <col min="10503" max="10754" width="9.13333333333333" style="2"/>
    <col min="10755" max="10755" width="17.8666666666667" style="2" customWidth="1"/>
    <col min="10756" max="10756" width="48" style="2" customWidth="1"/>
    <col min="10757" max="10757" width="15.7333333333333" style="2" customWidth="1"/>
    <col min="10758" max="10758" width="13.7333333333333" style="2" customWidth="1"/>
    <col min="10759" max="11010" width="9.13333333333333" style="2"/>
    <col min="11011" max="11011" width="17.8666666666667" style="2" customWidth="1"/>
    <col min="11012" max="11012" width="48" style="2" customWidth="1"/>
    <col min="11013" max="11013" width="15.7333333333333" style="2" customWidth="1"/>
    <col min="11014" max="11014" width="13.7333333333333" style="2" customWidth="1"/>
    <col min="11015" max="11266" width="9.13333333333333" style="2"/>
    <col min="11267" max="11267" width="17.8666666666667" style="2" customWidth="1"/>
    <col min="11268" max="11268" width="48" style="2" customWidth="1"/>
    <col min="11269" max="11269" width="15.7333333333333" style="2" customWidth="1"/>
    <col min="11270" max="11270" width="13.7333333333333" style="2" customWidth="1"/>
    <col min="11271" max="11522" width="9.13333333333333" style="2"/>
    <col min="11523" max="11523" width="17.8666666666667" style="2" customWidth="1"/>
    <col min="11524" max="11524" width="48" style="2" customWidth="1"/>
    <col min="11525" max="11525" width="15.7333333333333" style="2" customWidth="1"/>
    <col min="11526" max="11526" width="13.7333333333333" style="2" customWidth="1"/>
    <col min="11527" max="11778" width="9.13333333333333" style="2"/>
    <col min="11779" max="11779" width="17.8666666666667" style="2" customWidth="1"/>
    <col min="11780" max="11780" width="48" style="2" customWidth="1"/>
    <col min="11781" max="11781" width="15.7333333333333" style="2" customWidth="1"/>
    <col min="11782" max="11782" width="13.7333333333333" style="2" customWidth="1"/>
    <col min="11783" max="12034" width="9.13333333333333" style="2"/>
    <col min="12035" max="12035" width="17.8666666666667" style="2" customWidth="1"/>
    <col min="12036" max="12036" width="48" style="2" customWidth="1"/>
    <col min="12037" max="12037" width="15.7333333333333" style="2" customWidth="1"/>
    <col min="12038" max="12038" width="13.7333333333333" style="2" customWidth="1"/>
    <col min="12039" max="12290" width="9.13333333333333" style="2"/>
    <col min="12291" max="12291" width="17.8666666666667" style="2" customWidth="1"/>
    <col min="12292" max="12292" width="48" style="2" customWidth="1"/>
    <col min="12293" max="12293" width="15.7333333333333" style="2" customWidth="1"/>
    <col min="12294" max="12294" width="13.7333333333333" style="2" customWidth="1"/>
    <col min="12295" max="12546" width="9.13333333333333" style="2"/>
    <col min="12547" max="12547" width="17.8666666666667" style="2" customWidth="1"/>
    <col min="12548" max="12548" width="48" style="2" customWidth="1"/>
    <col min="12549" max="12549" width="15.7333333333333" style="2" customWidth="1"/>
    <col min="12550" max="12550" width="13.7333333333333" style="2" customWidth="1"/>
    <col min="12551" max="12802" width="9.13333333333333" style="2"/>
    <col min="12803" max="12803" width="17.8666666666667" style="2" customWidth="1"/>
    <col min="12804" max="12804" width="48" style="2" customWidth="1"/>
    <col min="12805" max="12805" width="15.7333333333333" style="2" customWidth="1"/>
    <col min="12806" max="12806" width="13.7333333333333" style="2" customWidth="1"/>
    <col min="12807" max="13058" width="9.13333333333333" style="2"/>
    <col min="13059" max="13059" width="17.8666666666667" style="2" customWidth="1"/>
    <col min="13060" max="13060" width="48" style="2" customWidth="1"/>
    <col min="13061" max="13061" width="15.7333333333333" style="2" customWidth="1"/>
    <col min="13062" max="13062" width="13.7333333333333" style="2" customWidth="1"/>
    <col min="13063" max="13314" width="9.13333333333333" style="2"/>
    <col min="13315" max="13315" width="17.8666666666667" style="2" customWidth="1"/>
    <col min="13316" max="13316" width="48" style="2" customWidth="1"/>
    <col min="13317" max="13317" width="15.7333333333333" style="2" customWidth="1"/>
    <col min="13318" max="13318" width="13.7333333333333" style="2" customWidth="1"/>
    <col min="13319" max="13570" width="9.13333333333333" style="2"/>
    <col min="13571" max="13571" width="17.8666666666667" style="2" customWidth="1"/>
    <col min="13572" max="13572" width="48" style="2" customWidth="1"/>
    <col min="13573" max="13573" width="15.7333333333333" style="2" customWidth="1"/>
    <col min="13574" max="13574" width="13.7333333333333" style="2" customWidth="1"/>
    <col min="13575" max="13826" width="9.13333333333333" style="2"/>
    <col min="13827" max="13827" width="17.8666666666667" style="2" customWidth="1"/>
    <col min="13828" max="13828" width="48" style="2" customWidth="1"/>
    <col min="13829" max="13829" width="15.7333333333333" style="2" customWidth="1"/>
    <col min="13830" max="13830" width="13.7333333333333" style="2" customWidth="1"/>
    <col min="13831" max="14082" width="9.13333333333333" style="2"/>
    <col min="14083" max="14083" width="17.8666666666667" style="2" customWidth="1"/>
    <col min="14084" max="14084" width="48" style="2" customWidth="1"/>
    <col min="14085" max="14085" width="15.7333333333333" style="2" customWidth="1"/>
    <col min="14086" max="14086" width="13.7333333333333" style="2" customWidth="1"/>
    <col min="14087" max="14338" width="9.13333333333333" style="2"/>
    <col min="14339" max="14339" width="17.8666666666667" style="2" customWidth="1"/>
    <col min="14340" max="14340" width="48" style="2" customWidth="1"/>
    <col min="14341" max="14341" width="15.7333333333333" style="2" customWidth="1"/>
    <col min="14342" max="14342" width="13.7333333333333" style="2" customWidth="1"/>
    <col min="14343" max="14594" width="9.13333333333333" style="2"/>
    <col min="14595" max="14595" width="17.8666666666667" style="2" customWidth="1"/>
    <col min="14596" max="14596" width="48" style="2" customWidth="1"/>
    <col min="14597" max="14597" width="15.7333333333333" style="2" customWidth="1"/>
    <col min="14598" max="14598" width="13.7333333333333" style="2" customWidth="1"/>
    <col min="14599" max="14850" width="9.13333333333333" style="2"/>
    <col min="14851" max="14851" width="17.8666666666667" style="2" customWidth="1"/>
    <col min="14852" max="14852" width="48" style="2" customWidth="1"/>
    <col min="14853" max="14853" width="15.7333333333333" style="2" customWidth="1"/>
    <col min="14854" max="14854" width="13.7333333333333" style="2" customWidth="1"/>
    <col min="14855" max="15106" width="9.13333333333333" style="2"/>
    <col min="15107" max="15107" width="17.8666666666667" style="2" customWidth="1"/>
    <col min="15108" max="15108" width="48" style="2" customWidth="1"/>
    <col min="15109" max="15109" width="15.7333333333333" style="2" customWidth="1"/>
    <col min="15110" max="15110" width="13.7333333333333" style="2" customWidth="1"/>
    <col min="15111" max="15362" width="9.13333333333333" style="2"/>
    <col min="15363" max="15363" width="17.8666666666667" style="2" customWidth="1"/>
    <col min="15364" max="15364" width="48" style="2" customWidth="1"/>
    <col min="15365" max="15365" width="15.7333333333333" style="2" customWidth="1"/>
    <col min="15366" max="15366" width="13.7333333333333" style="2" customWidth="1"/>
    <col min="15367" max="15618" width="9.13333333333333" style="2"/>
    <col min="15619" max="15619" width="17.8666666666667" style="2" customWidth="1"/>
    <col min="15620" max="15620" width="48" style="2" customWidth="1"/>
    <col min="15621" max="15621" width="15.7333333333333" style="2" customWidth="1"/>
    <col min="15622" max="15622" width="13.7333333333333" style="2" customWidth="1"/>
    <col min="15623" max="15874" width="9.13333333333333" style="2"/>
    <col min="15875" max="15875" width="17.8666666666667" style="2" customWidth="1"/>
    <col min="15876" max="15876" width="48" style="2" customWidth="1"/>
    <col min="15877" max="15877" width="15.7333333333333" style="2" customWidth="1"/>
    <col min="15878" max="15878" width="13.7333333333333" style="2" customWidth="1"/>
    <col min="15879" max="16130" width="9.13333333333333" style="2"/>
    <col min="16131" max="16131" width="17.8666666666667" style="2" customWidth="1"/>
    <col min="16132" max="16132" width="48" style="2" customWidth="1"/>
    <col min="16133" max="16133" width="15.7333333333333" style="2" customWidth="1"/>
    <col min="16134" max="16134" width="13.7333333333333" style="2" customWidth="1"/>
    <col min="16135" max="16384" width="9.13333333333333" style="2"/>
  </cols>
  <sheetData>
    <row r="1" ht="35" customHeight="1" spans="1:6">
      <c r="A1" s="14" t="s">
        <v>0</v>
      </c>
      <c r="B1" s="15"/>
      <c r="C1" s="15"/>
      <c r="D1" s="15"/>
      <c r="E1" s="15"/>
      <c r="F1" s="15"/>
    </row>
    <row r="2" s="1" customFormat="1" ht="25.0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.05" customHeight="1" spans="1:6">
      <c r="A3" s="8">
        <v>1</v>
      </c>
      <c r="B3" s="16" t="s">
        <v>7</v>
      </c>
      <c r="C3" s="8" t="s">
        <v>8</v>
      </c>
      <c r="D3" s="9" t="s">
        <v>9</v>
      </c>
      <c r="E3" s="9" t="s">
        <v>10</v>
      </c>
      <c r="F3" s="9" t="s">
        <v>11</v>
      </c>
    </row>
    <row r="4" ht="25.05" customHeight="1" spans="1:6">
      <c r="A4" s="8">
        <v>2</v>
      </c>
      <c r="B4" s="17"/>
      <c r="C4" s="8" t="s">
        <v>8</v>
      </c>
      <c r="D4" s="9" t="s">
        <v>12</v>
      </c>
      <c r="E4" s="9" t="s">
        <v>13</v>
      </c>
      <c r="F4" s="9" t="s">
        <v>14</v>
      </c>
    </row>
    <row r="5" ht="25.05" customHeight="1" spans="1:6">
      <c r="A5" s="8">
        <v>3</v>
      </c>
      <c r="B5" s="17"/>
      <c r="C5" s="8" t="s">
        <v>8</v>
      </c>
      <c r="D5" s="9" t="s">
        <v>15</v>
      </c>
      <c r="E5" s="9" t="s">
        <v>16</v>
      </c>
      <c r="F5" s="9" t="s">
        <v>17</v>
      </c>
    </row>
    <row r="6" ht="25.05" customHeight="1" spans="1:6">
      <c r="A6" s="8">
        <v>4</v>
      </c>
      <c r="B6" s="17"/>
      <c r="C6" s="8" t="s">
        <v>18</v>
      </c>
      <c r="D6" s="9" t="s">
        <v>19</v>
      </c>
      <c r="E6" s="9" t="s">
        <v>20</v>
      </c>
      <c r="F6" s="9" t="s">
        <v>21</v>
      </c>
    </row>
    <row r="7" ht="25.05" customHeight="1" spans="1:6">
      <c r="A7" s="8">
        <v>5</v>
      </c>
      <c r="B7" s="17"/>
      <c r="C7" s="8" t="s">
        <v>18</v>
      </c>
      <c r="D7" s="9" t="s">
        <v>22</v>
      </c>
      <c r="E7" s="9" t="s">
        <v>23</v>
      </c>
      <c r="F7" s="9" t="s">
        <v>24</v>
      </c>
    </row>
    <row r="8" ht="25.05" customHeight="1" spans="1:6">
      <c r="A8" s="8">
        <v>6</v>
      </c>
      <c r="B8" s="17"/>
      <c r="C8" s="8" t="s">
        <v>25</v>
      </c>
      <c r="D8" s="18" t="s">
        <v>26</v>
      </c>
      <c r="E8" s="9" t="s">
        <v>27</v>
      </c>
      <c r="F8" s="9" t="s">
        <v>28</v>
      </c>
    </row>
    <row r="9" ht="25.05" customHeight="1" spans="1:6">
      <c r="A9" s="8">
        <v>7</v>
      </c>
      <c r="B9" s="17"/>
      <c r="C9" s="8" t="s">
        <v>25</v>
      </c>
      <c r="D9" s="18" t="s">
        <v>29</v>
      </c>
      <c r="E9" s="9" t="s">
        <v>30</v>
      </c>
      <c r="F9" s="9" t="s">
        <v>28</v>
      </c>
    </row>
    <row r="10" ht="25.05" customHeight="1" spans="1:6">
      <c r="A10" s="8">
        <v>8</v>
      </c>
      <c r="B10" s="17"/>
      <c r="C10" s="8" t="s">
        <v>31</v>
      </c>
      <c r="D10" s="18" t="s">
        <v>32</v>
      </c>
      <c r="E10" s="9" t="s">
        <v>33</v>
      </c>
      <c r="F10" s="9" t="s">
        <v>34</v>
      </c>
    </row>
    <row r="11" ht="25.05" customHeight="1" spans="1:6">
      <c r="A11" s="8">
        <v>9</v>
      </c>
      <c r="B11" s="17"/>
      <c r="C11" s="8" t="s">
        <v>31</v>
      </c>
      <c r="D11" s="18" t="s">
        <v>35</v>
      </c>
      <c r="E11" s="9" t="s">
        <v>36</v>
      </c>
      <c r="F11" s="9" t="s">
        <v>37</v>
      </c>
    </row>
    <row r="12" ht="25.05" customHeight="1" spans="1:6">
      <c r="A12" s="8">
        <v>10</v>
      </c>
      <c r="B12" s="17"/>
      <c r="C12" s="8" t="s">
        <v>38</v>
      </c>
      <c r="D12" s="9" t="s">
        <v>39</v>
      </c>
      <c r="E12" s="9" t="s">
        <v>40</v>
      </c>
      <c r="F12" s="9" t="s">
        <v>41</v>
      </c>
    </row>
    <row r="13" ht="25.05" customHeight="1" spans="1:6">
      <c r="A13" s="8">
        <v>11</v>
      </c>
      <c r="B13" s="17"/>
      <c r="C13" s="8" t="s">
        <v>25</v>
      </c>
      <c r="D13" s="9" t="s">
        <v>42</v>
      </c>
      <c r="E13" s="9" t="s">
        <v>43</v>
      </c>
      <c r="F13" s="9" t="s">
        <v>44</v>
      </c>
    </row>
    <row r="14" ht="25.05" customHeight="1" spans="1:6">
      <c r="A14" s="8">
        <v>12</v>
      </c>
      <c r="B14" s="17"/>
      <c r="C14" s="8" t="s">
        <v>38</v>
      </c>
      <c r="D14" s="9" t="s">
        <v>45</v>
      </c>
      <c r="E14" s="9" t="s">
        <v>46</v>
      </c>
      <c r="F14" s="9" t="s">
        <v>47</v>
      </c>
    </row>
    <row r="15" ht="25.05" customHeight="1" spans="1:6">
      <c r="A15" s="8">
        <v>13</v>
      </c>
      <c r="B15" s="17"/>
      <c r="C15" s="8" t="s">
        <v>38</v>
      </c>
      <c r="D15" s="9" t="s">
        <v>48</v>
      </c>
      <c r="E15" s="9" t="s">
        <v>49</v>
      </c>
      <c r="F15" s="9" t="s">
        <v>50</v>
      </c>
    </row>
    <row r="16" ht="25.05" customHeight="1" spans="1:6">
      <c r="A16" s="8">
        <v>14</v>
      </c>
      <c r="B16" s="17"/>
      <c r="C16" s="8" t="s">
        <v>38</v>
      </c>
      <c r="D16" s="9" t="s">
        <v>51</v>
      </c>
      <c r="E16" s="9" t="s">
        <v>52</v>
      </c>
      <c r="F16" s="9" t="s">
        <v>53</v>
      </c>
    </row>
    <row r="17" ht="25.05" customHeight="1" spans="1:6">
      <c r="A17" s="8">
        <v>15</v>
      </c>
      <c r="B17" s="17"/>
      <c r="C17" s="8" t="s">
        <v>54</v>
      </c>
      <c r="D17" s="18" t="s">
        <v>55</v>
      </c>
      <c r="E17" s="9" t="s">
        <v>56</v>
      </c>
      <c r="F17" s="9" t="s">
        <v>57</v>
      </c>
    </row>
    <row r="18" ht="25.05" customHeight="1" spans="1:6">
      <c r="A18" s="8">
        <v>16</v>
      </c>
      <c r="B18" s="17"/>
      <c r="C18" s="8" t="s">
        <v>54</v>
      </c>
      <c r="D18" s="18" t="s">
        <v>58</v>
      </c>
      <c r="E18" s="9" t="s">
        <v>59</v>
      </c>
      <c r="F18" s="9" t="s">
        <v>57</v>
      </c>
    </row>
    <row r="19" ht="25.05" customHeight="1" spans="1:6">
      <c r="A19" s="8">
        <v>17</v>
      </c>
      <c r="B19" s="17"/>
      <c r="C19" s="8" t="s">
        <v>60</v>
      </c>
      <c r="D19" s="9" t="s">
        <v>61</v>
      </c>
      <c r="E19" s="9" t="s">
        <v>62</v>
      </c>
      <c r="F19" s="9" t="s">
        <v>63</v>
      </c>
    </row>
    <row r="20" ht="25.05" customHeight="1" spans="1:6">
      <c r="A20" s="8">
        <v>18</v>
      </c>
      <c r="B20" s="19"/>
      <c r="C20" s="8" t="s">
        <v>25</v>
      </c>
      <c r="D20" s="9" t="s">
        <v>64</v>
      </c>
      <c r="E20" s="9" t="s">
        <v>65</v>
      </c>
      <c r="F20" s="9" t="s">
        <v>66</v>
      </c>
    </row>
    <row r="21" ht="25.05" customHeight="1" spans="1:6">
      <c r="A21" s="8">
        <v>19</v>
      </c>
      <c r="B21" s="20" t="s">
        <v>67</v>
      </c>
      <c r="C21" s="8" t="s">
        <v>8</v>
      </c>
      <c r="D21" s="9" t="s">
        <v>68</v>
      </c>
      <c r="E21" s="9" t="s">
        <v>69</v>
      </c>
      <c r="F21" s="9" t="s">
        <v>70</v>
      </c>
    </row>
    <row r="22" ht="25.05" customHeight="1" spans="1:6">
      <c r="A22" s="8">
        <v>20</v>
      </c>
      <c r="B22" s="21"/>
      <c r="C22" s="8" t="s">
        <v>8</v>
      </c>
      <c r="D22" s="18" t="s">
        <v>71</v>
      </c>
      <c r="E22" s="9" t="s">
        <v>72</v>
      </c>
      <c r="F22" s="9" t="s">
        <v>73</v>
      </c>
    </row>
    <row r="23" ht="25.05" customHeight="1" spans="1:6">
      <c r="A23" s="8">
        <v>21</v>
      </c>
      <c r="B23" s="21"/>
      <c r="C23" s="8" t="s">
        <v>8</v>
      </c>
      <c r="D23" s="18" t="s">
        <v>74</v>
      </c>
      <c r="E23" s="9" t="s">
        <v>75</v>
      </c>
      <c r="F23" s="9" t="s">
        <v>76</v>
      </c>
    </row>
    <row r="24" ht="25.05" customHeight="1" spans="1:6">
      <c r="A24" s="8">
        <v>22</v>
      </c>
      <c r="B24" s="21"/>
      <c r="C24" s="8" t="s">
        <v>8</v>
      </c>
      <c r="D24" s="18" t="s">
        <v>77</v>
      </c>
      <c r="E24" s="9" t="s">
        <v>78</v>
      </c>
      <c r="F24" s="9" t="s">
        <v>79</v>
      </c>
    </row>
    <row r="25" ht="25.05" customHeight="1" spans="1:6">
      <c r="A25" s="8">
        <v>23</v>
      </c>
      <c r="B25" s="21"/>
      <c r="C25" s="8" t="s">
        <v>18</v>
      </c>
      <c r="D25" s="18" t="s">
        <v>80</v>
      </c>
      <c r="E25" s="9" t="s">
        <v>81</v>
      </c>
      <c r="F25" s="9" t="s">
        <v>82</v>
      </c>
    </row>
    <row r="26" ht="25.05" customHeight="1" spans="1:6">
      <c r="A26" s="8">
        <v>24</v>
      </c>
      <c r="B26" s="21"/>
      <c r="C26" s="8" t="s">
        <v>18</v>
      </c>
      <c r="D26" s="18" t="s">
        <v>83</v>
      </c>
      <c r="E26" s="9" t="s">
        <v>84</v>
      </c>
      <c r="F26" s="9" t="s">
        <v>85</v>
      </c>
    </row>
    <row r="27" ht="25.05" customHeight="1" spans="1:6">
      <c r="A27" s="8">
        <v>25</v>
      </c>
      <c r="B27" s="21"/>
      <c r="C27" s="8" t="s">
        <v>86</v>
      </c>
      <c r="D27" s="9" t="s">
        <v>87</v>
      </c>
      <c r="E27" s="9" t="s">
        <v>88</v>
      </c>
      <c r="F27" s="9" t="s">
        <v>89</v>
      </c>
    </row>
    <row r="28" ht="25.05" customHeight="1" spans="1:6">
      <c r="A28" s="8">
        <v>26</v>
      </c>
      <c r="B28" s="21"/>
      <c r="C28" s="8" t="s">
        <v>25</v>
      </c>
      <c r="D28" s="18" t="s">
        <v>90</v>
      </c>
      <c r="E28" s="9" t="s">
        <v>91</v>
      </c>
      <c r="F28" s="9" t="s">
        <v>92</v>
      </c>
    </row>
    <row r="29" ht="25.05" customHeight="1" spans="1:6">
      <c r="A29" s="8">
        <v>27</v>
      </c>
      <c r="B29" s="21"/>
      <c r="C29" s="8" t="s">
        <v>38</v>
      </c>
      <c r="D29" s="18" t="s">
        <v>93</v>
      </c>
      <c r="E29" s="9" t="s">
        <v>94</v>
      </c>
      <c r="F29" s="9" t="s">
        <v>95</v>
      </c>
    </row>
    <row r="30" ht="25.05" customHeight="1" spans="1:6">
      <c r="A30" s="8">
        <v>28</v>
      </c>
      <c r="B30" s="21"/>
      <c r="C30" s="8" t="s">
        <v>38</v>
      </c>
      <c r="D30" s="18" t="s">
        <v>96</v>
      </c>
      <c r="E30" s="9" t="s">
        <v>97</v>
      </c>
      <c r="F30" s="9" t="s">
        <v>98</v>
      </c>
    </row>
    <row r="31" ht="25.05" customHeight="1" spans="1:6">
      <c r="A31" s="8">
        <v>29</v>
      </c>
      <c r="B31" s="21"/>
      <c r="C31" s="8" t="s">
        <v>38</v>
      </c>
      <c r="D31" s="18" t="s">
        <v>99</v>
      </c>
      <c r="E31" s="9" t="s">
        <v>100</v>
      </c>
      <c r="F31" s="9" t="s">
        <v>101</v>
      </c>
    </row>
    <row r="32" ht="25.05" customHeight="1" spans="1:6">
      <c r="A32" s="8">
        <v>30</v>
      </c>
      <c r="B32" s="21"/>
      <c r="C32" s="8" t="s">
        <v>25</v>
      </c>
      <c r="D32" s="9" t="s">
        <v>102</v>
      </c>
      <c r="E32" s="9" t="s">
        <v>103</v>
      </c>
      <c r="F32" s="9" t="s">
        <v>104</v>
      </c>
    </row>
    <row r="33" ht="25.05" customHeight="1" spans="1:6">
      <c r="A33" s="8">
        <v>31</v>
      </c>
      <c r="B33" s="22"/>
      <c r="C33" s="8" t="s">
        <v>25</v>
      </c>
      <c r="D33" s="9" t="s">
        <v>105</v>
      </c>
      <c r="E33" s="9" t="s">
        <v>106</v>
      </c>
      <c r="F33" s="9" t="s">
        <v>107</v>
      </c>
    </row>
    <row r="34" ht="25.05" customHeight="1" spans="1:6">
      <c r="A34" s="8">
        <v>32</v>
      </c>
      <c r="B34" s="20" t="s">
        <v>108</v>
      </c>
      <c r="C34" s="8" t="s">
        <v>8</v>
      </c>
      <c r="D34" s="9" t="s">
        <v>109</v>
      </c>
      <c r="E34" s="9" t="s">
        <v>110</v>
      </c>
      <c r="F34" s="9" t="s">
        <v>111</v>
      </c>
    </row>
    <row r="35" ht="25.05" customHeight="1" spans="1:6">
      <c r="A35" s="8">
        <v>33</v>
      </c>
      <c r="B35" s="21"/>
      <c r="C35" s="8" t="s">
        <v>8</v>
      </c>
      <c r="D35" s="18" t="s">
        <v>112</v>
      </c>
      <c r="E35" s="9" t="s">
        <v>113</v>
      </c>
      <c r="F35" s="9" t="s">
        <v>114</v>
      </c>
    </row>
    <row r="36" ht="25.05" customHeight="1" spans="1:6">
      <c r="A36" s="8">
        <v>34</v>
      </c>
      <c r="B36" s="21"/>
      <c r="C36" s="8" t="s">
        <v>8</v>
      </c>
      <c r="D36" s="18" t="s">
        <v>115</v>
      </c>
      <c r="E36" s="9" t="s">
        <v>116</v>
      </c>
      <c r="F36" s="9" t="s">
        <v>114</v>
      </c>
    </row>
    <row r="37" ht="25.05" customHeight="1" spans="1:6">
      <c r="A37" s="8">
        <v>35</v>
      </c>
      <c r="B37" s="21"/>
      <c r="C37" s="8" t="s">
        <v>18</v>
      </c>
      <c r="D37" s="18" t="s">
        <v>117</v>
      </c>
      <c r="E37" s="9" t="s">
        <v>118</v>
      </c>
      <c r="F37" s="9" t="s">
        <v>119</v>
      </c>
    </row>
    <row r="38" ht="25.05" customHeight="1" spans="1:6">
      <c r="A38" s="8">
        <v>36</v>
      </c>
      <c r="B38" s="21"/>
      <c r="C38" s="8" t="s">
        <v>18</v>
      </c>
      <c r="D38" s="18" t="s">
        <v>120</v>
      </c>
      <c r="E38" s="9" t="s">
        <v>121</v>
      </c>
      <c r="F38" s="9" t="s">
        <v>122</v>
      </c>
    </row>
    <row r="39" ht="25.05" customHeight="1" spans="1:6">
      <c r="A39" s="8">
        <v>37</v>
      </c>
      <c r="B39" s="21"/>
      <c r="C39" s="8" t="s">
        <v>123</v>
      </c>
      <c r="D39" s="18" t="s">
        <v>124</v>
      </c>
      <c r="E39" s="9" t="s">
        <v>125</v>
      </c>
      <c r="F39" s="9" t="s">
        <v>126</v>
      </c>
    </row>
    <row r="40" ht="25.05" customHeight="1" spans="1:6">
      <c r="A40" s="8">
        <v>38</v>
      </c>
      <c r="B40" s="21"/>
      <c r="C40" s="8" t="s">
        <v>123</v>
      </c>
      <c r="D40" s="18" t="s">
        <v>127</v>
      </c>
      <c r="E40" s="9" t="s">
        <v>128</v>
      </c>
      <c r="F40" s="9" t="s">
        <v>129</v>
      </c>
    </row>
    <row r="41" ht="25.05" customHeight="1" spans="1:6">
      <c r="A41" s="8">
        <v>39</v>
      </c>
      <c r="B41" s="21"/>
      <c r="C41" s="8" t="s">
        <v>25</v>
      </c>
      <c r="D41" s="9" t="s">
        <v>130</v>
      </c>
      <c r="E41" s="9" t="s">
        <v>131</v>
      </c>
      <c r="F41" s="9" t="s">
        <v>132</v>
      </c>
    </row>
    <row r="42" ht="25.05" customHeight="1" spans="1:6">
      <c r="A42" s="8">
        <v>40</v>
      </c>
      <c r="B42" s="21"/>
      <c r="C42" s="8" t="s">
        <v>25</v>
      </c>
      <c r="D42" s="9" t="s">
        <v>133</v>
      </c>
      <c r="E42" s="9" t="s">
        <v>134</v>
      </c>
      <c r="F42" s="9" t="s">
        <v>135</v>
      </c>
    </row>
    <row r="43" ht="25.05" customHeight="1" spans="1:6">
      <c r="A43" s="8">
        <v>41</v>
      </c>
      <c r="B43" s="21"/>
      <c r="C43" s="8" t="s">
        <v>38</v>
      </c>
      <c r="D43" s="9" t="s">
        <v>93</v>
      </c>
      <c r="E43" s="9" t="s">
        <v>136</v>
      </c>
      <c r="F43" s="9" t="s">
        <v>137</v>
      </c>
    </row>
    <row r="44" ht="25.05" customHeight="1" spans="1:6">
      <c r="A44" s="8">
        <v>42</v>
      </c>
      <c r="B44" s="21"/>
      <c r="C44" s="8" t="s">
        <v>38</v>
      </c>
      <c r="D44" s="9" t="s">
        <v>138</v>
      </c>
      <c r="E44" s="9" t="s">
        <v>139</v>
      </c>
      <c r="F44" s="9" t="s">
        <v>140</v>
      </c>
    </row>
    <row r="45" ht="25.05" customHeight="1" spans="1:6">
      <c r="A45" s="8">
        <v>43</v>
      </c>
      <c r="B45" s="21"/>
      <c r="C45" s="8" t="s">
        <v>25</v>
      </c>
      <c r="D45" s="9" t="s">
        <v>133</v>
      </c>
      <c r="E45" s="9" t="s">
        <v>141</v>
      </c>
      <c r="F45" s="9" t="s">
        <v>142</v>
      </c>
    </row>
    <row r="46" ht="25.05" customHeight="1" spans="1:6">
      <c r="A46" s="8">
        <v>44</v>
      </c>
      <c r="B46" s="21"/>
      <c r="C46" s="10" t="s">
        <v>143</v>
      </c>
      <c r="D46" s="9" t="s">
        <v>144</v>
      </c>
      <c r="E46" s="9" t="s">
        <v>145</v>
      </c>
      <c r="F46" s="9" t="s">
        <v>146</v>
      </c>
    </row>
    <row r="47" ht="25.05" customHeight="1" spans="1:6">
      <c r="A47" s="8">
        <v>45</v>
      </c>
      <c r="B47" s="21"/>
      <c r="C47" s="8" t="s">
        <v>25</v>
      </c>
      <c r="D47" s="9" t="s">
        <v>133</v>
      </c>
      <c r="E47" s="9" t="s">
        <v>147</v>
      </c>
      <c r="F47" s="9" t="s">
        <v>148</v>
      </c>
    </row>
    <row r="48" ht="25.05" customHeight="1" spans="1:6">
      <c r="A48" s="8">
        <v>46</v>
      </c>
      <c r="B48" s="21"/>
      <c r="C48" s="8" t="s">
        <v>149</v>
      </c>
      <c r="D48" s="9" t="s">
        <v>150</v>
      </c>
      <c r="E48" s="9" t="s">
        <v>151</v>
      </c>
      <c r="F48" s="9" t="s">
        <v>152</v>
      </c>
    </row>
    <row r="49" ht="25.05" customHeight="1" spans="1:6">
      <c r="A49" s="8">
        <v>47</v>
      </c>
      <c r="B49" s="22"/>
      <c r="C49" s="8" t="s">
        <v>60</v>
      </c>
      <c r="D49" s="9" t="s">
        <v>153</v>
      </c>
      <c r="E49" s="9" t="s">
        <v>154</v>
      </c>
      <c r="F49" s="9" t="s">
        <v>155</v>
      </c>
    </row>
  </sheetData>
  <mergeCells count="4">
    <mergeCell ref="A1:F1"/>
    <mergeCell ref="B3:B20"/>
    <mergeCell ref="B21:B33"/>
    <mergeCell ref="B34:B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O8" sqref="O8"/>
    </sheetView>
  </sheetViews>
  <sheetFormatPr defaultColWidth="9.13333333333333" defaultRowHeight="12.75"/>
  <cols>
    <col min="1" max="1" width="8.6" style="2" customWidth="1"/>
    <col min="2" max="2" width="48.2" style="3" customWidth="1"/>
    <col min="3" max="3" width="15.7333333333333" style="3" customWidth="1"/>
    <col min="4" max="4" width="13.7333333333333" style="3" customWidth="1"/>
    <col min="5" max="10" width="9.13333333333333" style="2"/>
    <col min="11" max="11" width="9.13333333333333" style="2" customWidth="1"/>
    <col min="12" max="257" width="9.13333333333333" style="2"/>
    <col min="258" max="258" width="17.8666666666667" style="2" customWidth="1"/>
    <col min="259" max="259" width="48" style="2" customWidth="1"/>
    <col min="260" max="260" width="15.7333333333333" style="2" customWidth="1"/>
    <col min="261" max="261" width="13.7333333333333" style="2" customWidth="1"/>
    <col min="262" max="513" width="9.13333333333333" style="2"/>
    <col min="514" max="514" width="17.8666666666667" style="2" customWidth="1"/>
    <col min="515" max="515" width="48" style="2" customWidth="1"/>
    <col min="516" max="516" width="15.7333333333333" style="2" customWidth="1"/>
    <col min="517" max="517" width="13.7333333333333" style="2" customWidth="1"/>
    <col min="518" max="769" width="9.13333333333333" style="2"/>
    <col min="770" max="770" width="17.8666666666667" style="2" customWidth="1"/>
    <col min="771" max="771" width="48" style="2" customWidth="1"/>
    <col min="772" max="772" width="15.7333333333333" style="2" customWidth="1"/>
    <col min="773" max="773" width="13.7333333333333" style="2" customWidth="1"/>
    <col min="774" max="1025" width="9.13333333333333" style="2"/>
    <col min="1026" max="1026" width="17.8666666666667" style="2" customWidth="1"/>
    <col min="1027" max="1027" width="48" style="2" customWidth="1"/>
    <col min="1028" max="1028" width="15.7333333333333" style="2" customWidth="1"/>
    <col min="1029" max="1029" width="13.7333333333333" style="2" customWidth="1"/>
    <col min="1030" max="1281" width="9.13333333333333" style="2"/>
    <col min="1282" max="1282" width="17.8666666666667" style="2" customWidth="1"/>
    <col min="1283" max="1283" width="48" style="2" customWidth="1"/>
    <col min="1284" max="1284" width="15.7333333333333" style="2" customWidth="1"/>
    <col min="1285" max="1285" width="13.7333333333333" style="2" customWidth="1"/>
    <col min="1286" max="1537" width="9.13333333333333" style="2"/>
    <col min="1538" max="1538" width="17.8666666666667" style="2" customWidth="1"/>
    <col min="1539" max="1539" width="48" style="2" customWidth="1"/>
    <col min="1540" max="1540" width="15.7333333333333" style="2" customWidth="1"/>
    <col min="1541" max="1541" width="13.7333333333333" style="2" customWidth="1"/>
    <col min="1542" max="1793" width="9.13333333333333" style="2"/>
    <col min="1794" max="1794" width="17.8666666666667" style="2" customWidth="1"/>
    <col min="1795" max="1795" width="48" style="2" customWidth="1"/>
    <col min="1796" max="1796" width="15.7333333333333" style="2" customWidth="1"/>
    <col min="1797" max="1797" width="13.7333333333333" style="2" customWidth="1"/>
    <col min="1798" max="2049" width="9.13333333333333" style="2"/>
    <col min="2050" max="2050" width="17.8666666666667" style="2" customWidth="1"/>
    <col min="2051" max="2051" width="48" style="2" customWidth="1"/>
    <col min="2052" max="2052" width="15.7333333333333" style="2" customWidth="1"/>
    <col min="2053" max="2053" width="13.7333333333333" style="2" customWidth="1"/>
    <col min="2054" max="2305" width="9.13333333333333" style="2"/>
    <col min="2306" max="2306" width="17.8666666666667" style="2" customWidth="1"/>
    <col min="2307" max="2307" width="48" style="2" customWidth="1"/>
    <col min="2308" max="2308" width="15.7333333333333" style="2" customWidth="1"/>
    <col min="2309" max="2309" width="13.7333333333333" style="2" customWidth="1"/>
    <col min="2310" max="2561" width="9.13333333333333" style="2"/>
    <col min="2562" max="2562" width="17.8666666666667" style="2" customWidth="1"/>
    <col min="2563" max="2563" width="48" style="2" customWidth="1"/>
    <col min="2564" max="2564" width="15.7333333333333" style="2" customWidth="1"/>
    <col min="2565" max="2565" width="13.7333333333333" style="2" customWidth="1"/>
    <col min="2566" max="2817" width="9.13333333333333" style="2"/>
    <col min="2818" max="2818" width="17.8666666666667" style="2" customWidth="1"/>
    <col min="2819" max="2819" width="48" style="2" customWidth="1"/>
    <col min="2820" max="2820" width="15.7333333333333" style="2" customWidth="1"/>
    <col min="2821" max="2821" width="13.7333333333333" style="2" customWidth="1"/>
    <col min="2822" max="3073" width="9.13333333333333" style="2"/>
    <col min="3074" max="3074" width="17.8666666666667" style="2" customWidth="1"/>
    <col min="3075" max="3075" width="48" style="2" customWidth="1"/>
    <col min="3076" max="3076" width="15.7333333333333" style="2" customWidth="1"/>
    <col min="3077" max="3077" width="13.7333333333333" style="2" customWidth="1"/>
    <col min="3078" max="3329" width="9.13333333333333" style="2"/>
    <col min="3330" max="3330" width="17.8666666666667" style="2" customWidth="1"/>
    <col min="3331" max="3331" width="48" style="2" customWidth="1"/>
    <col min="3332" max="3332" width="15.7333333333333" style="2" customWidth="1"/>
    <col min="3333" max="3333" width="13.7333333333333" style="2" customWidth="1"/>
    <col min="3334" max="3585" width="9.13333333333333" style="2"/>
    <col min="3586" max="3586" width="17.8666666666667" style="2" customWidth="1"/>
    <col min="3587" max="3587" width="48" style="2" customWidth="1"/>
    <col min="3588" max="3588" width="15.7333333333333" style="2" customWidth="1"/>
    <col min="3589" max="3589" width="13.7333333333333" style="2" customWidth="1"/>
    <col min="3590" max="3841" width="9.13333333333333" style="2"/>
    <col min="3842" max="3842" width="17.8666666666667" style="2" customWidth="1"/>
    <col min="3843" max="3843" width="48" style="2" customWidth="1"/>
    <col min="3844" max="3844" width="15.7333333333333" style="2" customWidth="1"/>
    <col min="3845" max="3845" width="13.7333333333333" style="2" customWidth="1"/>
    <col min="3846" max="4097" width="9.13333333333333" style="2"/>
    <col min="4098" max="4098" width="17.8666666666667" style="2" customWidth="1"/>
    <col min="4099" max="4099" width="48" style="2" customWidth="1"/>
    <col min="4100" max="4100" width="15.7333333333333" style="2" customWidth="1"/>
    <col min="4101" max="4101" width="13.7333333333333" style="2" customWidth="1"/>
    <col min="4102" max="4353" width="9.13333333333333" style="2"/>
    <col min="4354" max="4354" width="17.8666666666667" style="2" customWidth="1"/>
    <col min="4355" max="4355" width="48" style="2" customWidth="1"/>
    <col min="4356" max="4356" width="15.7333333333333" style="2" customWidth="1"/>
    <col min="4357" max="4357" width="13.7333333333333" style="2" customWidth="1"/>
    <col min="4358" max="4609" width="9.13333333333333" style="2"/>
    <col min="4610" max="4610" width="17.8666666666667" style="2" customWidth="1"/>
    <col min="4611" max="4611" width="48" style="2" customWidth="1"/>
    <col min="4612" max="4612" width="15.7333333333333" style="2" customWidth="1"/>
    <col min="4613" max="4613" width="13.7333333333333" style="2" customWidth="1"/>
    <col min="4614" max="4865" width="9.13333333333333" style="2"/>
    <col min="4866" max="4866" width="17.8666666666667" style="2" customWidth="1"/>
    <col min="4867" max="4867" width="48" style="2" customWidth="1"/>
    <col min="4868" max="4868" width="15.7333333333333" style="2" customWidth="1"/>
    <col min="4869" max="4869" width="13.7333333333333" style="2" customWidth="1"/>
    <col min="4870" max="5121" width="9.13333333333333" style="2"/>
    <col min="5122" max="5122" width="17.8666666666667" style="2" customWidth="1"/>
    <col min="5123" max="5123" width="48" style="2" customWidth="1"/>
    <col min="5124" max="5124" width="15.7333333333333" style="2" customWidth="1"/>
    <col min="5125" max="5125" width="13.7333333333333" style="2" customWidth="1"/>
    <col min="5126" max="5377" width="9.13333333333333" style="2"/>
    <col min="5378" max="5378" width="17.8666666666667" style="2" customWidth="1"/>
    <col min="5379" max="5379" width="48" style="2" customWidth="1"/>
    <col min="5380" max="5380" width="15.7333333333333" style="2" customWidth="1"/>
    <col min="5381" max="5381" width="13.7333333333333" style="2" customWidth="1"/>
    <col min="5382" max="5633" width="9.13333333333333" style="2"/>
    <col min="5634" max="5634" width="17.8666666666667" style="2" customWidth="1"/>
    <col min="5635" max="5635" width="48" style="2" customWidth="1"/>
    <col min="5636" max="5636" width="15.7333333333333" style="2" customWidth="1"/>
    <col min="5637" max="5637" width="13.7333333333333" style="2" customWidth="1"/>
    <col min="5638" max="5889" width="9.13333333333333" style="2"/>
    <col min="5890" max="5890" width="17.8666666666667" style="2" customWidth="1"/>
    <col min="5891" max="5891" width="48" style="2" customWidth="1"/>
    <col min="5892" max="5892" width="15.7333333333333" style="2" customWidth="1"/>
    <col min="5893" max="5893" width="13.7333333333333" style="2" customWidth="1"/>
    <col min="5894" max="6145" width="9.13333333333333" style="2"/>
    <col min="6146" max="6146" width="17.8666666666667" style="2" customWidth="1"/>
    <col min="6147" max="6147" width="48" style="2" customWidth="1"/>
    <col min="6148" max="6148" width="15.7333333333333" style="2" customWidth="1"/>
    <col min="6149" max="6149" width="13.7333333333333" style="2" customWidth="1"/>
    <col min="6150" max="6401" width="9.13333333333333" style="2"/>
    <col min="6402" max="6402" width="17.8666666666667" style="2" customWidth="1"/>
    <col min="6403" max="6403" width="48" style="2" customWidth="1"/>
    <col min="6404" max="6404" width="15.7333333333333" style="2" customWidth="1"/>
    <col min="6405" max="6405" width="13.7333333333333" style="2" customWidth="1"/>
    <col min="6406" max="6657" width="9.13333333333333" style="2"/>
    <col min="6658" max="6658" width="17.8666666666667" style="2" customWidth="1"/>
    <col min="6659" max="6659" width="48" style="2" customWidth="1"/>
    <col min="6660" max="6660" width="15.7333333333333" style="2" customWidth="1"/>
    <col min="6661" max="6661" width="13.7333333333333" style="2" customWidth="1"/>
    <col min="6662" max="6913" width="9.13333333333333" style="2"/>
    <col min="6914" max="6914" width="17.8666666666667" style="2" customWidth="1"/>
    <col min="6915" max="6915" width="48" style="2" customWidth="1"/>
    <col min="6916" max="6916" width="15.7333333333333" style="2" customWidth="1"/>
    <col min="6917" max="6917" width="13.7333333333333" style="2" customWidth="1"/>
    <col min="6918" max="7169" width="9.13333333333333" style="2"/>
    <col min="7170" max="7170" width="17.8666666666667" style="2" customWidth="1"/>
    <col min="7171" max="7171" width="48" style="2" customWidth="1"/>
    <col min="7172" max="7172" width="15.7333333333333" style="2" customWidth="1"/>
    <col min="7173" max="7173" width="13.7333333333333" style="2" customWidth="1"/>
    <col min="7174" max="7425" width="9.13333333333333" style="2"/>
    <col min="7426" max="7426" width="17.8666666666667" style="2" customWidth="1"/>
    <col min="7427" max="7427" width="48" style="2" customWidth="1"/>
    <col min="7428" max="7428" width="15.7333333333333" style="2" customWidth="1"/>
    <col min="7429" max="7429" width="13.7333333333333" style="2" customWidth="1"/>
    <col min="7430" max="7681" width="9.13333333333333" style="2"/>
    <col min="7682" max="7682" width="17.8666666666667" style="2" customWidth="1"/>
    <col min="7683" max="7683" width="48" style="2" customWidth="1"/>
    <col min="7684" max="7684" width="15.7333333333333" style="2" customWidth="1"/>
    <col min="7685" max="7685" width="13.7333333333333" style="2" customWidth="1"/>
    <col min="7686" max="7937" width="9.13333333333333" style="2"/>
    <col min="7938" max="7938" width="17.8666666666667" style="2" customWidth="1"/>
    <col min="7939" max="7939" width="48" style="2" customWidth="1"/>
    <col min="7940" max="7940" width="15.7333333333333" style="2" customWidth="1"/>
    <col min="7941" max="7941" width="13.7333333333333" style="2" customWidth="1"/>
    <col min="7942" max="8193" width="9.13333333333333" style="2"/>
    <col min="8194" max="8194" width="17.8666666666667" style="2" customWidth="1"/>
    <col min="8195" max="8195" width="48" style="2" customWidth="1"/>
    <col min="8196" max="8196" width="15.7333333333333" style="2" customWidth="1"/>
    <col min="8197" max="8197" width="13.7333333333333" style="2" customWidth="1"/>
    <col min="8198" max="8449" width="9.13333333333333" style="2"/>
    <col min="8450" max="8450" width="17.8666666666667" style="2" customWidth="1"/>
    <col min="8451" max="8451" width="48" style="2" customWidth="1"/>
    <col min="8452" max="8452" width="15.7333333333333" style="2" customWidth="1"/>
    <col min="8453" max="8453" width="13.7333333333333" style="2" customWidth="1"/>
    <col min="8454" max="8705" width="9.13333333333333" style="2"/>
    <col min="8706" max="8706" width="17.8666666666667" style="2" customWidth="1"/>
    <col min="8707" max="8707" width="48" style="2" customWidth="1"/>
    <col min="8708" max="8708" width="15.7333333333333" style="2" customWidth="1"/>
    <col min="8709" max="8709" width="13.7333333333333" style="2" customWidth="1"/>
    <col min="8710" max="8961" width="9.13333333333333" style="2"/>
    <col min="8962" max="8962" width="17.8666666666667" style="2" customWidth="1"/>
    <col min="8963" max="8963" width="48" style="2" customWidth="1"/>
    <col min="8964" max="8964" width="15.7333333333333" style="2" customWidth="1"/>
    <col min="8965" max="8965" width="13.7333333333333" style="2" customWidth="1"/>
    <col min="8966" max="9217" width="9.13333333333333" style="2"/>
    <col min="9218" max="9218" width="17.8666666666667" style="2" customWidth="1"/>
    <col min="9219" max="9219" width="48" style="2" customWidth="1"/>
    <col min="9220" max="9220" width="15.7333333333333" style="2" customWidth="1"/>
    <col min="9221" max="9221" width="13.7333333333333" style="2" customWidth="1"/>
    <col min="9222" max="9473" width="9.13333333333333" style="2"/>
    <col min="9474" max="9474" width="17.8666666666667" style="2" customWidth="1"/>
    <col min="9475" max="9475" width="48" style="2" customWidth="1"/>
    <col min="9476" max="9476" width="15.7333333333333" style="2" customWidth="1"/>
    <col min="9477" max="9477" width="13.7333333333333" style="2" customWidth="1"/>
    <col min="9478" max="9729" width="9.13333333333333" style="2"/>
    <col min="9730" max="9730" width="17.8666666666667" style="2" customWidth="1"/>
    <col min="9731" max="9731" width="48" style="2" customWidth="1"/>
    <col min="9732" max="9732" width="15.7333333333333" style="2" customWidth="1"/>
    <col min="9733" max="9733" width="13.7333333333333" style="2" customWidth="1"/>
    <col min="9734" max="9985" width="9.13333333333333" style="2"/>
    <col min="9986" max="9986" width="17.8666666666667" style="2" customWidth="1"/>
    <col min="9987" max="9987" width="48" style="2" customWidth="1"/>
    <col min="9988" max="9988" width="15.7333333333333" style="2" customWidth="1"/>
    <col min="9989" max="9989" width="13.7333333333333" style="2" customWidth="1"/>
    <col min="9990" max="10241" width="9.13333333333333" style="2"/>
    <col min="10242" max="10242" width="17.8666666666667" style="2" customWidth="1"/>
    <col min="10243" max="10243" width="48" style="2" customWidth="1"/>
    <col min="10244" max="10244" width="15.7333333333333" style="2" customWidth="1"/>
    <col min="10245" max="10245" width="13.7333333333333" style="2" customWidth="1"/>
    <col min="10246" max="10497" width="9.13333333333333" style="2"/>
    <col min="10498" max="10498" width="17.8666666666667" style="2" customWidth="1"/>
    <col min="10499" max="10499" width="48" style="2" customWidth="1"/>
    <col min="10500" max="10500" width="15.7333333333333" style="2" customWidth="1"/>
    <col min="10501" max="10501" width="13.7333333333333" style="2" customWidth="1"/>
    <col min="10502" max="10753" width="9.13333333333333" style="2"/>
    <col min="10754" max="10754" width="17.8666666666667" style="2" customWidth="1"/>
    <col min="10755" max="10755" width="48" style="2" customWidth="1"/>
    <col min="10756" max="10756" width="15.7333333333333" style="2" customWidth="1"/>
    <col min="10757" max="10757" width="13.7333333333333" style="2" customWidth="1"/>
    <col min="10758" max="11009" width="9.13333333333333" style="2"/>
    <col min="11010" max="11010" width="17.8666666666667" style="2" customWidth="1"/>
    <col min="11011" max="11011" width="48" style="2" customWidth="1"/>
    <col min="11012" max="11012" width="15.7333333333333" style="2" customWidth="1"/>
    <col min="11013" max="11013" width="13.7333333333333" style="2" customWidth="1"/>
    <col min="11014" max="11265" width="9.13333333333333" style="2"/>
    <col min="11266" max="11266" width="17.8666666666667" style="2" customWidth="1"/>
    <col min="11267" max="11267" width="48" style="2" customWidth="1"/>
    <col min="11268" max="11268" width="15.7333333333333" style="2" customWidth="1"/>
    <col min="11269" max="11269" width="13.7333333333333" style="2" customWidth="1"/>
    <col min="11270" max="11521" width="9.13333333333333" style="2"/>
    <col min="11522" max="11522" width="17.8666666666667" style="2" customWidth="1"/>
    <col min="11523" max="11523" width="48" style="2" customWidth="1"/>
    <col min="11524" max="11524" width="15.7333333333333" style="2" customWidth="1"/>
    <col min="11525" max="11525" width="13.7333333333333" style="2" customWidth="1"/>
    <col min="11526" max="11777" width="9.13333333333333" style="2"/>
    <col min="11778" max="11778" width="17.8666666666667" style="2" customWidth="1"/>
    <col min="11779" max="11779" width="48" style="2" customWidth="1"/>
    <col min="11780" max="11780" width="15.7333333333333" style="2" customWidth="1"/>
    <col min="11781" max="11781" width="13.7333333333333" style="2" customWidth="1"/>
    <col min="11782" max="12033" width="9.13333333333333" style="2"/>
    <col min="12034" max="12034" width="17.8666666666667" style="2" customWidth="1"/>
    <col min="12035" max="12035" width="48" style="2" customWidth="1"/>
    <col min="12036" max="12036" width="15.7333333333333" style="2" customWidth="1"/>
    <col min="12037" max="12037" width="13.7333333333333" style="2" customWidth="1"/>
    <col min="12038" max="12289" width="9.13333333333333" style="2"/>
    <col min="12290" max="12290" width="17.8666666666667" style="2" customWidth="1"/>
    <col min="12291" max="12291" width="48" style="2" customWidth="1"/>
    <col min="12292" max="12292" width="15.7333333333333" style="2" customWidth="1"/>
    <col min="12293" max="12293" width="13.7333333333333" style="2" customWidth="1"/>
    <col min="12294" max="12545" width="9.13333333333333" style="2"/>
    <col min="12546" max="12546" width="17.8666666666667" style="2" customWidth="1"/>
    <col min="12547" max="12547" width="48" style="2" customWidth="1"/>
    <col min="12548" max="12548" width="15.7333333333333" style="2" customWidth="1"/>
    <col min="12549" max="12549" width="13.7333333333333" style="2" customWidth="1"/>
    <col min="12550" max="12801" width="9.13333333333333" style="2"/>
    <col min="12802" max="12802" width="17.8666666666667" style="2" customWidth="1"/>
    <col min="12803" max="12803" width="48" style="2" customWidth="1"/>
    <col min="12804" max="12804" width="15.7333333333333" style="2" customWidth="1"/>
    <col min="12805" max="12805" width="13.7333333333333" style="2" customWidth="1"/>
    <col min="12806" max="13057" width="9.13333333333333" style="2"/>
    <col min="13058" max="13058" width="17.8666666666667" style="2" customWidth="1"/>
    <col min="13059" max="13059" width="48" style="2" customWidth="1"/>
    <col min="13060" max="13060" width="15.7333333333333" style="2" customWidth="1"/>
    <col min="13061" max="13061" width="13.7333333333333" style="2" customWidth="1"/>
    <col min="13062" max="13313" width="9.13333333333333" style="2"/>
    <col min="13314" max="13314" width="17.8666666666667" style="2" customWidth="1"/>
    <col min="13315" max="13315" width="48" style="2" customWidth="1"/>
    <col min="13316" max="13316" width="15.7333333333333" style="2" customWidth="1"/>
    <col min="13317" max="13317" width="13.7333333333333" style="2" customWidth="1"/>
    <col min="13318" max="13569" width="9.13333333333333" style="2"/>
    <col min="13570" max="13570" width="17.8666666666667" style="2" customWidth="1"/>
    <col min="13571" max="13571" width="48" style="2" customWidth="1"/>
    <col min="13572" max="13572" width="15.7333333333333" style="2" customWidth="1"/>
    <col min="13573" max="13573" width="13.7333333333333" style="2" customWidth="1"/>
    <col min="13574" max="13825" width="9.13333333333333" style="2"/>
    <col min="13826" max="13826" width="17.8666666666667" style="2" customWidth="1"/>
    <col min="13827" max="13827" width="48" style="2" customWidth="1"/>
    <col min="13828" max="13828" width="15.7333333333333" style="2" customWidth="1"/>
    <col min="13829" max="13829" width="13.7333333333333" style="2" customWidth="1"/>
    <col min="13830" max="14081" width="9.13333333333333" style="2"/>
    <col min="14082" max="14082" width="17.8666666666667" style="2" customWidth="1"/>
    <col min="14083" max="14083" width="48" style="2" customWidth="1"/>
    <col min="14084" max="14084" width="15.7333333333333" style="2" customWidth="1"/>
    <col min="14085" max="14085" width="13.7333333333333" style="2" customWidth="1"/>
    <col min="14086" max="14337" width="9.13333333333333" style="2"/>
    <col min="14338" max="14338" width="17.8666666666667" style="2" customWidth="1"/>
    <col min="14339" max="14339" width="48" style="2" customWidth="1"/>
    <col min="14340" max="14340" width="15.7333333333333" style="2" customWidth="1"/>
    <col min="14341" max="14341" width="13.7333333333333" style="2" customWidth="1"/>
    <col min="14342" max="14593" width="9.13333333333333" style="2"/>
    <col min="14594" max="14594" width="17.8666666666667" style="2" customWidth="1"/>
    <col min="14595" max="14595" width="48" style="2" customWidth="1"/>
    <col min="14596" max="14596" width="15.7333333333333" style="2" customWidth="1"/>
    <col min="14597" max="14597" width="13.7333333333333" style="2" customWidth="1"/>
    <col min="14598" max="14849" width="9.13333333333333" style="2"/>
    <col min="14850" max="14850" width="17.8666666666667" style="2" customWidth="1"/>
    <col min="14851" max="14851" width="48" style="2" customWidth="1"/>
    <col min="14852" max="14852" width="15.7333333333333" style="2" customWidth="1"/>
    <col min="14853" max="14853" width="13.7333333333333" style="2" customWidth="1"/>
    <col min="14854" max="15105" width="9.13333333333333" style="2"/>
    <col min="15106" max="15106" width="17.8666666666667" style="2" customWidth="1"/>
    <col min="15107" max="15107" width="48" style="2" customWidth="1"/>
    <col min="15108" max="15108" width="15.7333333333333" style="2" customWidth="1"/>
    <col min="15109" max="15109" width="13.7333333333333" style="2" customWidth="1"/>
    <col min="15110" max="15361" width="9.13333333333333" style="2"/>
    <col min="15362" max="15362" width="17.8666666666667" style="2" customWidth="1"/>
    <col min="15363" max="15363" width="48" style="2" customWidth="1"/>
    <col min="15364" max="15364" width="15.7333333333333" style="2" customWidth="1"/>
    <col min="15365" max="15365" width="13.7333333333333" style="2" customWidth="1"/>
    <col min="15366" max="15617" width="9.13333333333333" style="2"/>
    <col min="15618" max="15618" width="17.8666666666667" style="2" customWidth="1"/>
    <col min="15619" max="15619" width="48" style="2" customWidth="1"/>
    <col min="15620" max="15620" width="15.7333333333333" style="2" customWidth="1"/>
    <col min="15621" max="15621" width="13.7333333333333" style="2" customWidth="1"/>
    <col min="15622" max="15873" width="9.13333333333333" style="2"/>
    <col min="15874" max="15874" width="17.8666666666667" style="2" customWidth="1"/>
    <col min="15875" max="15875" width="48" style="2" customWidth="1"/>
    <col min="15876" max="15876" width="15.7333333333333" style="2" customWidth="1"/>
    <col min="15877" max="15877" width="13.7333333333333" style="2" customWidth="1"/>
    <col min="15878" max="16129" width="9.13333333333333" style="2"/>
    <col min="16130" max="16130" width="17.8666666666667" style="2" customWidth="1"/>
    <col min="16131" max="16131" width="48" style="2" customWidth="1"/>
    <col min="16132" max="16132" width="15.7333333333333" style="2" customWidth="1"/>
    <col min="16133" max="16133" width="13.7333333333333" style="2" customWidth="1"/>
    <col min="16134" max="16384" width="9.13333333333333" style="2"/>
  </cols>
  <sheetData>
    <row r="1" ht="32" customHeight="1" spans="1:11">
      <c r="A1" s="4" t="s">
        <v>156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3</v>
      </c>
      <c r="B2" s="6" t="s">
        <v>4</v>
      </c>
      <c r="C2" s="6" t="s">
        <v>5</v>
      </c>
      <c r="D2" s="6" t="s">
        <v>6</v>
      </c>
      <c r="E2" s="7" t="s">
        <v>157</v>
      </c>
      <c r="F2" s="7" t="s">
        <v>158</v>
      </c>
      <c r="G2" s="7" t="s">
        <v>159</v>
      </c>
      <c r="H2" s="7" t="s">
        <v>160</v>
      </c>
      <c r="I2" s="6" t="s">
        <v>161</v>
      </c>
      <c r="J2" s="6" t="s">
        <v>162</v>
      </c>
      <c r="K2" s="6" t="s">
        <v>163</v>
      </c>
    </row>
    <row r="3" ht="25.05" customHeight="1" spans="1:11">
      <c r="A3" s="8" t="s">
        <v>18</v>
      </c>
      <c r="B3" s="9" t="s">
        <v>19</v>
      </c>
      <c r="C3" s="9" t="s">
        <v>20</v>
      </c>
      <c r="D3" s="9" t="s">
        <v>21</v>
      </c>
      <c r="E3" s="8">
        <v>699</v>
      </c>
      <c r="F3" s="8">
        <f>1*60+42</f>
        <v>102</v>
      </c>
      <c r="G3" s="8">
        <v>752</v>
      </c>
      <c r="H3" s="8">
        <f>1*60+37</f>
        <v>97</v>
      </c>
      <c r="I3" s="8">
        <f t="shared" ref="I3:I16" si="0">E3+G3</f>
        <v>1451</v>
      </c>
      <c r="J3" s="8">
        <v>1</v>
      </c>
      <c r="K3" s="12" t="s">
        <v>164</v>
      </c>
    </row>
    <row r="4" ht="25.05" customHeight="1" spans="1:11">
      <c r="A4" s="8" t="s">
        <v>18</v>
      </c>
      <c r="B4" s="9" t="s">
        <v>22</v>
      </c>
      <c r="C4" s="9" t="s">
        <v>23</v>
      </c>
      <c r="D4" s="9" t="s">
        <v>24</v>
      </c>
      <c r="E4" s="8">
        <v>705</v>
      </c>
      <c r="F4" s="8">
        <f>1*60+48.37</f>
        <v>108.37</v>
      </c>
      <c r="G4" s="8">
        <v>725</v>
      </c>
      <c r="H4" s="8">
        <f>1*60+48</f>
        <v>108</v>
      </c>
      <c r="I4" s="8">
        <f t="shared" si="0"/>
        <v>1430</v>
      </c>
      <c r="J4" s="8">
        <v>2</v>
      </c>
      <c r="K4" s="12" t="s">
        <v>164</v>
      </c>
    </row>
    <row r="5" ht="25.05" customHeight="1" spans="1:11">
      <c r="A5" s="8" t="s">
        <v>38</v>
      </c>
      <c r="B5" s="9" t="s">
        <v>48</v>
      </c>
      <c r="C5" s="9" t="s">
        <v>49</v>
      </c>
      <c r="D5" s="9" t="s">
        <v>50</v>
      </c>
      <c r="E5" s="8">
        <v>673</v>
      </c>
      <c r="F5" s="8">
        <f>2*60+10</f>
        <v>130</v>
      </c>
      <c r="G5" s="8">
        <v>707</v>
      </c>
      <c r="H5" s="8">
        <f>2*60+6</f>
        <v>126</v>
      </c>
      <c r="I5" s="8">
        <f t="shared" si="0"/>
        <v>1380</v>
      </c>
      <c r="J5" s="8">
        <v>3</v>
      </c>
      <c r="K5" s="12" t="s">
        <v>165</v>
      </c>
    </row>
    <row r="6" ht="25.05" customHeight="1" spans="1:11">
      <c r="A6" s="8" t="s">
        <v>8</v>
      </c>
      <c r="B6" s="9" t="s">
        <v>12</v>
      </c>
      <c r="C6" s="9" t="s">
        <v>13</v>
      </c>
      <c r="D6" s="9" t="s">
        <v>14</v>
      </c>
      <c r="E6" s="8">
        <v>481</v>
      </c>
      <c r="F6" s="8">
        <f>1*60+51</f>
        <v>111</v>
      </c>
      <c r="G6" s="8">
        <v>631</v>
      </c>
      <c r="H6" s="8">
        <f>2*60+26</f>
        <v>146</v>
      </c>
      <c r="I6" s="8">
        <f t="shared" si="0"/>
        <v>1112</v>
      </c>
      <c r="J6" s="8">
        <v>4</v>
      </c>
      <c r="K6" s="12" t="s">
        <v>165</v>
      </c>
    </row>
    <row r="7" ht="25.05" customHeight="1" spans="1:11">
      <c r="A7" s="8" t="s">
        <v>38</v>
      </c>
      <c r="B7" s="9" t="s">
        <v>45</v>
      </c>
      <c r="C7" s="9" t="s">
        <v>46</v>
      </c>
      <c r="D7" s="9" t="s">
        <v>47</v>
      </c>
      <c r="E7" s="8">
        <v>556</v>
      </c>
      <c r="F7" s="8">
        <f>2*60+30</f>
        <v>150</v>
      </c>
      <c r="G7" s="8">
        <v>554</v>
      </c>
      <c r="H7" s="8">
        <f>2*60+30</f>
        <v>150</v>
      </c>
      <c r="I7" s="8">
        <f t="shared" si="0"/>
        <v>1110</v>
      </c>
      <c r="J7" s="8">
        <v>5</v>
      </c>
      <c r="K7" s="12" t="s">
        <v>165</v>
      </c>
    </row>
    <row r="8" ht="25.05" customHeight="1" spans="1:11">
      <c r="A8" s="8" t="s">
        <v>8</v>
      </c>
      <c r="B8" s="13" t="s">
        <v>9</v>
      </c>
      <c r="C8" s="9" t="s">
        <v>10</v>
      </c>
      <c r="D8" s="9" t="s">
        <v>11</v>
      </c>
      <c r="E8" s="8">
        <v>384</v>
      </c>
      <c r="F8" s="8">
        <f>2*60+10</f>
        <v>130</v>
      </c>
      <c r="G8" s="8">
        <v>484</v>
      </c>
      <c r="H8" s="8">
        <f>1*60+41</f>
        <v>101</v>
      </c>
      <c r="I8" s="8">
        <f t="shared" si="0"/>
        <v>868</v>
      </c>
      <c r="J8" s="8">
        <v>6</v>
      </c>
      <c r="K8" s="12" t="s">
        <v>165</v>
      </c>
    </row>
    <row r="9" ht="25.05" customHeight="1" spans="1:11">
      <c r="A9" s="8" t="s">
        <v>38</v>
      </c>
      <c r="B9" s="9" t="s">
        <v>39</v>
      </c>
      <c r="C9" s="9" t="s">
        <v>40</v>
      </c>
      <c r="D9" s="9" t="s">
        <v>41</v>
      </c>
      <c r="E9" s="8">
        <v>276</v>
      </c>
      <c r="F9" s="8">
        <f>1*60+37.66</f>
        <v>97.66</v>
      </c>
      <c r="G9" s="8">
        <v>516</v>
      </c>
      <c r="H9" s="8">
        <f>2*60+15</f>
        <v>135</v>
      </c>
      <c r="I9" s="8">
        <f t="shared" si="0"/>
        <v>792</v>
      </c>
      <c r="J9" s="8">
        <v>7</v>
      </c>
      <c r="K9" s="12" t="s">
        <v>166</v>
      </c>
    </row>
    <row r="10" ht="25.05" customHeight="1" spans="1:11">
      <c r="A10" s="8" t="s">
        <v>25</v>
      </c>
      <c r="B10" s="9" t="s">
        <v>29</v>
      </c>
      <c r="C10" s="9" t="s">
        <v>30</v>
      </c>
      <c r="D10" s="9" t="s">
        <v>28</v>
      </c>
      <c r="E10" s="8">
        <v>236</v>
      </c>
      <c r="F10" s="8">
        <f>1*60+42</f>
        <v>102</v>
      </c>
      <c r="G10" s="8">
        <v>520</v>
      </c>
      <c r="H10" s="8">
        <f>2*60+24</f>
        <v>144</v>
      </c>
      <c r="I10" s="8">
        <f t="shared" si="0"/>
        <v>756</v>
      </c>
      <c r="J10" s="8">
        <v>8</v>
      </c>
      <c r="K10" s="12" t="s">
        <v>166</v>
      </c>
    </row>
    <row r="11" ht="25.05" customHeight="1" spans="1:11">
      <c r="A11" s="8" t="s">
        <v>25</v>
      </c>
      <c r="B11" s="9" t="s">
        <v>26</v>
      </c>
      <c r="C11" s="9" t="s">
        <v>27</v>
      </c>
      <c r="D11" s="9" t="s">
        <v>28</v>
      </c>
      <c r="E11" s="8">
        <v>371</v>
      </c>
      <c r="F11" s="8">
        <f>2*60+18</f>
        <v>138</v>
      </c>
      <c r="G11" s="8">
        <v>371</v>
      </c>
      <c r="H11" s="8">
        <f>2*60+30</f>
        <v>150</v>
      </c>
      <c r="I11" s="8">
        <f t="shared" si="0"/>
        <v>742</v>
      </c>
      <c r="J11" s="8">
        <v>9</v>
      </c>
      <c r="K11" s="12" t="s">
        <v>166</v>
      </c>
    </row>
    <row r="12" ht="25.05" customHeight="1" spans="1:11">
      <c r="A12" s="8" t="s">
        <v>8</v>
      </c>
      <c r="B12" s="9" t="s">
        <v>15</v>
      </c>
      <c r="C12" s="9" t="s">
        <v>16</v>
      </c>
      <c r="D12" s="9" t="s">
        <v>17</v>
      </c>
      <c r="E12" s="8">
        <v>368</v>
      </c>
      <c r="F12" s="8">
        <f>1*60+13</f>
        <v>73</v>
      </c>
      <c r="G12" s="8">
        <v>368</v>
      </c>
      <c r="H12" s="8">
        <f>1*60+12</f>
        <v>72</v>
      </c>
      <c r="I12" s="8">
        <f t="shared" si="0"/>
        <v>736</v>
      </c>
      <c r="J12" s="8">
        <v>10</v>
      </c>
      <c r="K12" s="12" t="s">
        <v>166</v>
      </c>
    </row>
    <row r="13" ht="25.05" customHeight="1" spans="1:11">
      <c r="A13" s="8" t="s">
        <v>38</v>
      </c>
      <c r="B13" s="9" t="s">
        <v>51</v>
      </c>
      <c r="C13" s="9" t="s">
        <v>52</v>
      </c>
      <c r="D13" s="9" t="s">
        <v>53</v>
      </c>
      <c r="E13" s="8">
        <v>379</v>
      </c>
      <c r="F13" s="8">
        <f>1*60+58</f>
        <v>118</v>
      </c>
      <c r="G13" s="8">
        <v>355</v>
      </c>
      <c r="H13" s="8">
        <f>1*60+42</f>
        <v>102</v>
      </c>
      <c r="I13" s="8">
        <f t="shared" si="0"/>
        <v>734</v>
      </c>
      <c r="J13" s="8">
        <v>11</v>
      </c>
      <c r="K13" s="12" t="s">
        <v>166</v>
      </c>
    </row>
    <row r="14" ht="25.05" customHeight="1" spans="1:11">
      <c r="A14" s="8" t="s">
        <v>60</v>
      </c>
      <c r="B14" s="9" t="s">
        <v>61</v>
      </c>
      <c r="C14" s="9" t="s">
        <v>62</v>
      </c>
      <c r="D14" s="9" t="s">
        <v>63</v>
      </c>
      <c r="E14" s="8">
        <v>163</v>
      </c>
      <c r="F14" s="8">
        <f>2*60+6</f>
        <v>126</v>
      </c>
      <c r="G14" s="8">
        <v>473</v>
      </c>
      <c r="H14" s="8">
        <f>2*60+12</f>
        <v>132</v>
      </c>
      <c r="I14" s="8">
        <f t="shared" si="0"/>
        <v>636</v>
      </c>
      <c r="J14" s="8">
        <v>12</v>
      </c>
      <c r="K14" s="12" t="s">
        <v>166</v>
      </c>
    </row>
    <row r="15" ht="25.05" customHeight="1" spans="1:11">
      <c r="A15" s="8" t="s">
        <v>25</v>
      </c>
      <c r="B15" s="9" t="s">
        <v>42</v>
      </c>
      <c r="C15" s="9" t="s">
        <v>43</v>
      </c>
      <c r="D15" s="9" t="s">
        <v>44</v>
      </c>
      <c r="E15" s="8">
        <v>58</v>
      </c>
      <c r="F15" s="8">
        <f>1*60+25</f>
        <v>85</v>
      </c>
      <c r="G15" s="8">
        <v>561</v>
      </c>
      <c r="H15" s="8">
        <f>2*60+18</f>
        <v>138</v>
      </c>
      <c r="I15" s="8">
        <f t="shared" si="0"/>
        <v>619</v>
      </c>
      <c r="J15" s="8">
        <v>13</v>
      </c>
      <c r="K15" s="12" t="s">
        <v>166</v>
      </c>
    </row>
    <row r="16" ht="25.05" customHeight="1" spans="1:11">
      <c r="A16" s="8" t="s">
        <v>25</v>
      </c>
      <c r="B16" s="9" t="s">
        <v>64</v>
      </c>
      <c r="C16" s="9" t="s">
        <v>65</v>
      </c>
      <c r="D16" s="9" t="s">
        <v>66</v>
      </c>
      <c r="E16" s="8">
        <v>82</v>
      </c>
      <c r="F16" s="8">
        <f>2*60+35</f>
        <v>155</v>
      </c>
      <c r="G16" s="8">
        <v>218</v>
      </c>
      <c r="H16" s="8">
        <f>2*60+20</f>
        <v>140</v>
      </c>
      <c r="I16" s="8">
        <f t="shared" si="0"/>
        <v>300</v>
      </c>
      <c r="J16" s="8">
        <v>14</v>
      </c>
      <c r="K16" s="12" t="s">
        <v>166</v>
      </c>
    </row>
    <row r="17" ht="25" customHeight="1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sortState ref="A3:L16">
    <sortCondition ref="I3:I16" descending="1"/>
  </sortState>
  <mergeCells count="2">
    <mergeCell ref="A1:K1"/>
    <mergeCell ref="A17:K18"/>
  </mergeCells>
  <printOptions horizontalCentered="1"/>
  <pageMargins left="0.393055555555556" right="0.393055555555556" top="0.393055555555556" bottom="0.393055555555556" header="0" footer="0"/>
  <pageSetup paperSize="9" scale="8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1" sqref="A1:K1"/>
    </sheetView>
  </sheetViews>
  <sheetFormatPr defaultColWidth="9.13333333333333" defaultRowHeight="12.75"/>
  <cols>
    <col min="1" max="1" width="8.6" style="2" customWidth="1"/>
    <col min="2" max="2" width="48" style="3" customWidth="1"/>
    <col min="3" max="3" width="15.7333333333333" style="3" customWidth="1"/>
    <col min="4" max="4" width="13.7333333333333" style="3" customWidth="1"/>
    <col min="5" max="10" width="9.13333333333333" style="2"/>
    <col min="11" max="11" width="9.13333333333333" style="2" customWidth="1"/>
    <col min="12" max="257" width="9.13333333333333" style="2"/>
    <col min="258" max="258" width="17.8666666666667" style="2" customWidth="1"/>
    <col min="259" max="259" width="48" style="2" customWidth="1"/>
    <col min="260" max="260" width="15.7333333333333" style="2" customWidth="1"/>
    <col min="261" max="261" width="13.7333333333333" style="2" customWidth="1"/>
    <col min="262" max="513" width="9.13333333333333" style="2"/>
    <col min="514" max="514" width="17.8666666666667" style="2" customWidth="1"/>
    <col min="515" max="515" width="48" style="2" customWidth="1"/>
    <col min="516" max="516" width="15.7333333333333" style="2" customWidth="1"/>
    <col min="517" max="517" width="13.7333333333333" style="2" customWidth="1"/>
    <col min="518" max="769" width="9.13333333333333" style="2"/>
    <col min="770" max="770" width="17.8666666666667" style="2" customWidth="1"/>
    <col min="771" max="771" width="48" style="2" customWidth="1"/>
    <col min="772" max="772" width="15.7333333333333" style="2" customWidth="1"/>
    <col min="773" max="773" width="13.7333333333333" style="2" customWidth="1"/>
    <col min="774" max="1025" width="9.13333333333333" style="2"/>
    <col min="1026" max="1026" width="17.8666666666667" style="2" customWidth="1"/>
    <col min="1027" max="1027" width="48" style="2" customWidth="1"/>
    <col min="1028" max="1028" width="15.7333333333333" style="2" customWidth="1"/>
    <col min="1029" max="1029" width="13.7333333333333" style="2" customWidth="1"/>
    <col min="1030" max="1281" width="9.13333333333333" style="2"/>
    <col min="1282" max="1282" width="17.8666666666667" style="2" customWidth="1"/>
    <col min="1283" max="1283" width="48" style="2" customWidth="1"/>
    <col min="1284" max="1284" width="15.7333333333333" style="2" customWidth="1"/>
    <col min="1285" max="1285" width="13.7333333333333" style="2" customWidth="1"/>
    <col min="1286" max="1537" width="9.13333333333333" style="2"/>
    <col min="1538" max="1538" width="17.8666666666667" style="2" customWidth="1"/>
    <col min="1539" max="1539" width="48" style="2" customWidth="1"/>
    <col min="1540" max="1540" width="15.7333333333333" style="2" customWidth="1"/>
    <col min="1541" max="1541" width="13.7333333333333" style="2" customWidth="1"/>
    <col min="1542" max="1793" width="9.13333333333333" style="2"/>
    <col min="1794" max="1794" width="17.8666666666667" style="2" customWidth="1"/>
    <col min="1795" max="1795" width="48" style="2" customWidth="1"/>
    <col min="1796" max="1796" width="15.7333333333333" style="2" customWidth="1"/>
    <col min="1797" max="1797" width="13.7333333333333" style="2" customWidth="1"/>
    <col min="1798" max="2049" width="9.13333333333333" style="2"/>
    <col min="2050" max="2050" width="17.8666666666667" style="2" customWidth="1"/>
    <col min="2051" max="2051" width="48" style="2" customWidth="1"/>
    <col min="2052" max="2052" width="15.7333333333333" style="2" customWidth="1"/>
    <col min="2053" max="2053" width="13.7333333333333" style="2" customWidth="1"/>
    <col min="2054" max="2305" width="9.13333333333333" style="2"/>
    <col min="2306" max="2306" width="17.8666666666667" style="2" customWidth="1"/>
    <col min="2307" max="2307" width="48" style="2" customWidth="1"/>
    <col min="2308" max="2308" width="15.7333333333333" style="2" customWidth="1"/>
    <col min="2309" max="2309" width="13.7333333333333" style="2" customWidth="1"/>
    <col min="2310" max="2561" width="9.13333333333333" style="2"/>
    <col min="2562" max="2562" width="17.8666666666667" style="2" customWidth="1"/>
    <col min="2563" max="2563" width="48" style="2" customWidth="1"/>
    <col min="2564" max="2564" width="15.7333333333333" style="2" customWidth="1"/>
    <col min="2565" max="2565" width="13.7333333333333" style="2" customWidth="1"/>
    <col min="2566" max="2817" width="9.13333333333333" style="2"/>
    <col min="2818" max="2818" width="17.8666666666667" style="2" customWidth="1"/>
    <col min="2819" max="2819" width="48" style="2" customWidth="1"/>
    <col min="2820" max="2820" width="15.7333333333333" style="2" customWidth="1"/>
    <col min="2821" max="2821" width="13.7333333333333" style="2" customWidth="1"/>
    <col min="2822" max="3073" width="9.13333333333333" style="2"/>
    <col min="3074" max="3074" width="17.8666666666667" style="2" customWidth="1"/>
    <col min="3075" max="3075" width="48" style="2" customWidth="1"/>
    <col min="3076" max="3076" width="15.7333333333333" style="2" customWidth="1"/>
    <col min="3077" max="3077" width="13.7333333333333" style="2" customWidth="1"/>
    <col min="3078" max="3329" width="9.13333333333333" style="2"/>
    <col min="3330" max="3330" width="17.8666666666667" style="2" customWidth="1"/>
    <col min="3331" max="3331" width="48" style="2" customWidth="1"/>
    <col min="3332" max="3332" width="15.7333333333333" style="2" customWidth="1"/>
    <col min="3333" max="3333" width="13.7333333333333" style="2" customWidth="1"/>
    <col min="3334" max="3585" width="9.13333333333333" style="2"/>
    <col min="3586" max="3586" width="17.8666666666667" style="2" customWidth="1"/>
    <col min="3587" max="3587" width="48" style="2" customWidth="1"/>
    <col min="3588" max="3588" width="15.7333333333333" style="2" customWidth="1"/>
    <col min="3589" max="3589" width="13.7333333333333" style="2" customWidth="1"/>
    <col min="3590" max="3841" width="9.13333333333333" style="2"/>
    <col min="3842" max="3842" width="17.8666666666667" style="2" customWidth="1"/>
    <col min="3843" max="3843" width="48" style="2" customWidth="1"/>
    <col min="3844" max="3844" width="15.7333333333333" style="2" customWidth="1"/>
    <col min="3845" max="3845" width="13.7333333333333" style="2" customWidth="1"/>
    <col min="3846" max="4097" width="9.13333333333333" style="2"/>
    <col min="4098" max="4098" width="17.8666666666667" style="2" customWidth="1"/>
    <col min="4099" max="4099" width="48" style="2" customWidth="1"/>
    <col min="4100" max="4100" width="15.7333333333333" style="2" customWidth="1"/>
    <col min="4101" max="4101" width="13.7333333333333" style="2" customWidth="1"/>
    <col min="4102" max="4353" width="9.13333333333333" style="2"/>
    <col min="4354" max="4354" width="17.8666666666667" style="2" customWidth="1"/>
    <col min="4355" max="4355" width="48" style="2" customWidth="1"/>
    <col min="4356" max="4356" width="15.7333333333333" style="2" customWidth="1"/>
    <col min="4357" max="4357" width="13.7333333333333" style="2" customWidth="1"/>
    <col min="4358" max="4609" width="9.13333333333333" style="2"/>
    <col min="4610" max="4610" width="17.8666666666667" style="2" customWidth="1"/>
    <col min="4611" max="4611" width="48" style="2" customWidth="1"/>
    <col min="4612" max="4612" width="15.7333333333333" style="2" customWidth="1"/>
    <col min="4613" max="4613" width="13.7333333333333" style="2" customWidth="1"/>
    <col min="4614" max="4865" width="9.13333333333333" style="2"/>
    <col min="4866" max="4866" width="17.8666666666667" style="2" customWidth="1"/>
    <col min="4867" max="4867" width="48" style="2" customWidth="1"/>
    <col min="4868" max="4868" width="15.7333333333333" style="2" customWidth="1"/>
    <col min="4869" max="4869" width="13.7333333333333" style="2" customWidth="1"/>
    <col min="4870" max="5121" width="9.13333333333333" style="2"/>
    <col min="5122" max="5122" width="17.8666666666667" style="2" customWidth="1"/>
    <col min="5123" max="5123" width="48" style="2" customWidth="1"/>
    <col min="5124" max="5124" width="15.7333333333333" style="2" customWidth="1"/>
    <col min="5125" max="5125" width="13.7333333333333" style="2" customWidth="1"/>
    <col min="5126" max="5377" width="9.13333333333333" style="2"/>
    <col min="5378" max="5378" width="17.8666666666667" style="2" customWidth="1"/>
    <col min="5379" max="5379" width="48" style="2" customWidth="1"/>
    <col min="5380" max="5380" width="15.7333333333333" style="2" customWidth="1"/>
    <col min="5381" max="5381" width="13.7333333333333" style="2" customWidth="1"/>
    <col min="5382" max="5633" width="9.13333333333333" style="2"/>
    <col min="5634" max="5634" width="17.8666666666667" style="2" customWidth="1"/>
    <col min="5635" max="5635" width="48" style="2" customWidth="1"/>
    <col min="5636" max="5636" width="15.7333333333333" style="2" customWidth="1"/>
    <col min="5637" max="5637" width="13.7333333333333" style="2" customWidth="1"/>
    <col min="5638" max="5889" width="9.13333333333333" style="2"/>
    <col min="5890" max="5890" width="17.8666666666667" style="2" customWidth="1"/>
    <col min="5891" max="5891" width="48" style="2" customWidth="1"/>
    <col min="5892" max="5892" width="15.7333333333333" style="2" customWidth="1"/>
    <col min="5893" max="5893" width="13.7333333333333" style="2" customWidth="1"/>
    <col min="5894" max="6145" width="9.13333333333333" style="2"/>
    <col min="6146" max="6146" width="17.8666666666667" style="2" customWidth="1"/>
    <col min="6147" max="6147" width="48" style="2" customWidth="1"/>
    <col min="6148" max="6148" width="15.7333333333333" style="2" customWidth="1"/>
    <col min="6149" max="6149" width="13.7333333333333" style="2" customWidth="1"/>
    <col min="6150" max="6401" width="9.13333333333333" style="2"/>
    <col min="6402" max="6402" width="17.8666666666667" style="2" customWidth="1"/>
    <col min="6403" max="6403" width="48" style="2" customWidth="1"/>
    <col min="6404" max="6404" width="15.7333333333333" style="2" customWidth="1"/>
    <col min="6405" max="6405" width="13.7333333333333" style="2" customWidth="1"/>
    <col min="6406" max="6657" width="9.13333333333333" style="2"/>
    <col min="6658" max="6658" width="17.8666666666667" style="2" customWidth="1"/>
    <col min="6659" max="6659" width="48" style="2" customWidth="1"/>
    <col min="6660" max="6660" width="15.7333333333333" style="2" customWidth="1"/>
    <col min="6661" max="6661" width="13.7333333333333" style="2" customWidth="1"/>
    <col min="6662" max="6913" width="9.13333333333333" style="2"/>
    <col min="6914" max="6914" width="17.8666666666667" style="2" customWidth="1"/>
    <col min="6915" max="6915" width="48" style="2" customWidth="1"/>
    <col min="6916" max="6916" width="15.7333333333333" style="2" customWidth="1"/>
    <col min="6917" max="6917" width="13.7333333333333" style="2" customWidth="1"/>
    <col min="6918" max="7169" width="9.13333333333333" style="2"/>
    <col min="7170" max="7170" width="17.8666666666667" style="2" customWidth="1"/>
    <col min="7171" max="7171" width="48" style="2" customWidth="1"/>
    <col min="7172" max="7172" width="15.7333333333333" style="2" customWidth="1"/>
    <col min="7173" max="7173" width="13.7333333333333" style="2" customWidth="1"/>
    <col min="7174" max="7425" width="9.13333333333333" style="2"/>
    <col min="7426" max="7426" width="17.8666666666667" style="2" customWidth="1"/>
    <col min="7427" max="7427" width="48" style="2" customWidth="1"/>
    <col min="7428" max="7428" width="15.7333333333333" style="2" customWidth="1"/>
    <col min="7429" max="7429" width="13.7333333333333" style="2" customWidth="1"/>
    <col min="7430" max="7681" width="9.13333333333333" style="2"/>
    <col min="7682" max="7682" width="17.8666666666667" style="2" customWidth="1"/>
    <col min="7683" max="7683" width="48" style="2" customWidth="1"/>
    <col min="7684" max="7684" width="15.7333333333333" style="2" customWidth="1"/>
    <col min="7685" max="7685" width="13.7333333333333" style="2" customWidth="1"/>
    <col min="7686" max="7937" width="9.13333333333333" style="2"/>
    <col min="7938" max="7938" width="17.8666666666667" style="2" customWidth="1"/>
    <col min="7939" max="7939" width="48" style="2" customWidth="1"/>
    <col min="7940" max="7940" width="15.7333333333333" style="2" customWidth="1"/>
    <col min="7941" max="7941" width="13.7333333333333" style="2" customWidth="1"/>
    <col min="7942" max="8193" width="9.13333333333333" style="2"/>
    <col min="8194" max="8194" width="17.8666666666667" style="2" customWidth="1"/>
    <col min="8195" max="8195" width="48" style="2" customWidth="1"/>
    <col min="8196" max="8196" width="15.7333333333333" style="2" customWidth="1"/>
    <col min="8197" max="8197" width="13.7333333333333" style="2" customWidth="1"/>
    <col min="8198" max="8449" width="9.13333333333333" style="2"/>
    <col min="8450" max="8450" width="17.8666666666667" style="2" customWidth="1"/>
    <col min="8451" max="8451" width="48" style="2" customWidth="1"/>
    <col min="8452" max="8452" width="15.7333333333333" style="2" customWidth="1"/>
    <col min="8453" max="8453" width="13.7333333333333" style="2" customWidth="1"/>
    <col min="8454" max="8705" width="9.13333333333333" style="2"/>
    <col min="8706" max="8706" width="17.8666666666667" style="2" customWidth="1"/>
    <col min="8707" max="8707" width="48" style="2" customWidth="1"/>
    <col min="8708" max="8708" width="15.7333333333333" style="2" customWidth="1"/>
    <col min="8709" max="8709" width="13.7333333333333" style="2" customWidth="1"/>
    <col min="8710" max="8961" width="9.13333333333333" style="2"/>
    <col min="8962" max="8962" width="17.8666666666667" style="2" customWidth="1"/>
    <col min="8963" max="8963" width="48" style="2" customWidth="1"/>
    <col min="8964" max="8964" width="15.7333333333333" style="2" customWidth="1"/>
    <col min="8965" max="8965" width="13.7333333333333" style="2" customWidth="1"/>
    <col min="8966" max="9217" width="9.13333333333333" style="2"/>
    <col min="9218" max="9218" width="17.8666666666667" style="2" customWidth="1"/>
    <col min="9219" max="9219" width="48" style="2" customWidth="1"/>
    <col min="9220" max="9220" width="15.7333333333333" style="2" customWidth="1"/>
    <col min="9221" max="9221" width="13.7333333333333" style="2" customWidth="1"/>
    <col min="9222" max="9473" width="9.13333333333333" style="2"/>
    <col min="9474" max="9474" width="17.8666666666667" style="2" customWidth="1"/>
    <col min="9475" max="9475" width="48" style="2" customWidth="1"/>
    <col min="9476" max="9476" width="15.7333333333333" style="2" customWidth="1"/>
    <col min="9477" max="9477" width="13.7333333333333" style="2" customWidth="1"/>
    <col min="9478" max="9729" width="9.13333333333333" style="2"/>
    <col min="9730" max="9730" width="17.8666666666667" style="2" customWidth="1"/>
    <col min="9731" max="9731" width="48" style="2" customWidth="1"/>
    <col min="9732" max="9732" width="15.7333333333333" style="2" customWidth="1"/>
    <col min="9733" max="9733" width="13.7333333333333" style="2" customWidth="1"/>
    <col min="9734" max="9985" width="9.13333333333333" style="2"/>
    <col min="9986" max="9986" width="17.8666666666667" style="2" customWidth="1"/>
    <col min="9987" max="9987" width="48" style="2" customWidth="1"/>
    <col min="9988" max="9988" width="15.7333333333333" style="2" customWidth="1"/>
    <col min="9989" max="9989" width="13.7333333333333" style="2" customWidth="1"/>
    <col min="9990" max="10241" width="9.13333333333333" style="2"/>
    <col min="10242" max="10242" width="17.8666666666667" style="2" customWidth="1"/>
    <col min="10243" max="10243" width="48" style="2" customWidth="1"/>
    <col min="10244" max="10244" width="15.7333333333333" style="2" customWidth="1"/>
    <col min="10245" max="10245" width="13.7333333333333" style="2" customWidth="1"/>
    <col min="10246" max="10497" width="9.13333333333333" style="2"/>
    <col min="10498" max="10498" width="17.8666666666667" style="2" customWidth="1"/>
    <col min="10499" max="10499" width="48" style="2" customWidth="1"/>
    <col min="10500" max="10500" width="15.7333333333333" style="2" customWidth="1"/>
    <col min="10501" max="10501" width="13.7333333333333" style="2" customWidth="1"/>
    <col min="10502" max="10753" width="9.13333333333333" style="2"/>
    <col min="10754" max="10754" width="17.8666666666667" style="2" customWidth="1"/>
    <col min="10755" max="10755" width="48" style="2" customWidth="1"/>
    <col min="10756" max="10756" width="15.7333333333333" style="2" customWidth="1"/>
    <col min="10757" max="10757" width="13.7333333333333" style="2" customWidth="1"/>
    <col min="10758" max="11009" width="9.13333333333333" style="2"/>
    <col min="11010" max="11010" width="17.8666666666667" style="2" customWidth="1"/>
    <col min="11011" max="11011" width="48" style="2" customWidth="1"/>
    <col min="11012" max="11012" width="15.7333333333333" style="2" customWidth="1"/>
    <col min="11013" max="11013" width="13.7333333333333" style="2" customWidth="1"/>
    <col min="11014" max="11265" width="9.13333333333333" style="2"/>
    <col min="11266" max="11266" width="17.8666666666667" style="2" customWidth="1"/>
    <col min="11267" max="11267" width="48" style="2" customWidth="1"/>
    <col min="11268" max="11268" width="15.7333333333333" style="2" customWidth="1"/>
    <col min="11269" max="11269" width="13.7333333333333" style="2" customWidth="1"/>
    <col min="11270" max="11521" width="9.13333333333333" style="2"/>
    <col min="11522" max="11522" width="17.8666666666667" style="2" customWidth="1"/>
    <col min="11523" max="11523" width="48" style="2" customWidth="1"/>
    <col min="11524" max="11524" width="15.7333333333333" style="2" customWidth="1"/>
    <col min="11525" max="11525" width="13.7333333333333" style="2" customWidth="1"/>
    <col min="11526" max="11777" width="9.13333333333333" style="2"/>
    <col min="11778" max="11778" width="17.8666666666667" style="2" customWidth="1"/>
    <col min="11779" max="11779" width="48" style="2" customWidth="1"/>
    <col min="11780" max="11780" width="15.7333333333333" style="2" customWidth="1"/>
    <col min="11781" max="11781" width="13.7333333333333" style="2" customWidth="1"/>
    <col min="11782" max="12033" width="9.13333333333333" style="2"/>
    <col min="12034" max="12034" width="17.8666666666667" style="2" customWidth="1"/>
    <col min="12035" max="12035" width="48" style="2" customWidth="1"/>
    <col min="12036" max="12036" width="15.7333333333333" style="2" customWidth="1"/>
    <col min="12037" max="12037" width="13.7333333333333" style="2" customWidth="1"/>
    <col min="12038" max="12289" width="9.13333333333333" style="2"/>
    <col min="12290" max="12290" width="17.8666666666667" style="2" customWidth="1"/>
    <col min="12291" max="12291" width="48" style="2" customWidth="1"/>
    <col min="12292" max="12292" width="15.7333333333333" style="2" customWidth="1"/>
    <col min="12293" max="12293" width="13.7333333333333" style="2" customWidth="1"/>
    <col min="12294" max="12545" width="9.13333333333333" style="2"/>
    <col min="12546" max="12546" width="17.8666666666667" style="2" customWidth="1"/>
    <col min="12547" max="12547" width="48" style="2" customWidth="1"/>
    <col min="12548" max="12548" width="15.7333333333333" style="2" customWidth="1"/>
    <col min="12549" max="12549" width="13.7333333333333" style="2" customWidth="1"/>
    <col min="12550" max="12801" width="9.13333333333333" style="2"/>
    <col min="12802" max="12802" width="17.8666666666667" style="2" customWidth="1"/>
    <col min="12803" max="12803" width="48" style="2" customWidth="1"/>
    <col min="12804" max="12804" width="15.7333333333333" style="2" customWidth="1"/>
    <col min="12805" max="12805" width="13.7333333333333" style="2" customWidth="1"/>
    <col min="12806" max="13057" width="9.13333333333333" style="2"/>
    <col min="13058" max="13058" width="17.8666666666667" style="2" customWidth="1"/>
    <col min="13059" max="13059" width="48" style="2" customWidth="1"/>
    <col min="13060" max="13060" width="15.7333333333333" style="2" customWidth="1"/>
    <col min="13061" max="13061" width="13.7333333333333" style="2" customWidth="1"/>
    <col min="13062" max="13313" width="9.13333333333333" style="2"/>
    <col min="13314" max="13314" width="17.8666666666667" style="2" customWidth="1"/>
    <col min="13315" max="13315" width="48" style="2" customWidth="1"/>
    <col min="13316" max="13316" width="15.7333333333333" style="2" customWidth="1"/>
    <col min="13317" max="13317" width="13.7333333333333" style="2" customWidth="1"/>
    <col min="13318" max="13569" width="9.13333333333333" style="2"/>
    <col min="13570" max="13570" width="17.8666666666667" style="2" customWidth="1"/>
    <col min="13571" max="13571" width="48" style="2" customWidth="1"/>
    <col min="13572" max="13572" width="15.7333333333333" style="2" customWidth="1"/>
    <col min="13573" max="13573" width="13.7333333333333" style="2" customWidth="1"/>
    <col min="13574" max="13825" width="9.13333333333333" style="2"/>
    <col min="13826" max="13826" width="17.8666666666667" style="2" customWidth="1"/>
    <col min="13827" max="13827" width="48" style="2" customWidth="1"/>
    <col min="13828" max="13828" width="15.7333333333333" style="2" customWidth="1"/>
    <col min="13829" max="13829" width="13.7333333333333" style="2" customWidth="1"/>
    <col min="13830" max="14081" width="9.13333333333333" style="2"/>
    <col min="14082" max="14082" width="17.8666666666667" style="2" customWidth="1"/>
    <col min="14083" max="14083" width="48" style="2" customWidth="1"/>
    <col min="14084" max="14084" width="15.7333333333333" style="2" customWidth="1"/>
    <col min="14085" max="14085" width="13.7333333333333" style="2" customWidth="1"/>
    <col min="14086" max="14337" width="9.13333333333333" style="2"/>
    <col min="14338" max="14338" width="17.8666666666667" style="2" customWidth="1"/>
    <col min="14339" max="14339" width="48" style="2" customWidth="1"/>
    <col min="14340" max="14340" width="15.7333333333333" style="2" customWidth="1"/>
    <col min="14341" max="14341" width="13.7333333333333" style="2" customWidth="1"/>
    <col min="14342" max="14593" width="9.13333333333333" style="2"/>
    <col min="14594" max="14594" width="17.8666666666667" style="2" customWidth="1"/>
    <col min="14595" max="14595" width="48" style="2" customWidth="1"/>
    <col min="14596" max="14596" width="15.7333333333333" style="2" customWidth="1"/>
    <col min="14597" max="14597" width="13.7333333333333" style="2" customWidth="1"/>
    <col min="14598" max="14849" width="9.13333333333333" style="2"/>
    <col min="14850" max="14850" width="17.8666666666667" style="2" customWidth="1"/>
    <col min="14851" max="14851" width="48" style="2" customWidth="1"/>
    <col min="14852" max="14852" width="15.7333333333333" style="2" customWidth="1"/>
    <col min="14853" max="14853" width="13.7333333333333" style="2" customWidth="1"/>
    <col min="14854" max="15105" width="9.13333333333333" style="2"/>
    <col min="15106" max="15106" width="17.8666666666667" style="2" customWidth="1"/>
    <col min="15107" max="15107" width="48" style="2" customWidth="1"/>
    <col min="15108" max="15108" width="15.7333333333333" style="2" customWidth="1"/>
    <col min="15109" max="15109" width="13.7333333333333" style="2" customWidth="1"/>
    <col min="15110" max="15361" width="9.13333333333333" style="2"/>
    <col min="15362" max="15362" width="17.8666666666667" style="2" customWidth="1"/>
    <col min="15363" max="15363" width="48" style="2" customWidth="1"/>
    <col min="15364" max="15364" width="15.7333333333333" style="2" customWidth="1"/>
    <col min="15365" max="15365" width="13.7333333333333" style="2" customWidth="1"/>
    <col min="15366" max="15617" width="9.13333333333333" style="2"/>
    <col min="15618" max="15618" width="17.8666666666667" style="2" customWidth="1"/>
    <col min="15619" max="15619" width="48" style="2" customWidth="1"/>
    <col min="15620" max="15620" width="15.7333333333333" style="2" customWidth="1"/>
    <col min="15621" max="15621" width="13.7333333333333" style="2" customWidth="1"/>
    <col min="15622" max="15873" width="9.13333333333333" style="2"/>
    <col min="15874" max="15874" width="17.8666666666667" style="2" customWidth="1"/>
    <col min="15875" max="15875" width="48" style="2" customWidth="1"/>
    <col min="15876" max="15876" width="15.7333333333333" style="2" customWidth="1"/>
    <col min="15877" max="15877" width="13.7333333333333" style="2" customWidth="1"/>
    <col min="15878" max="16129" width="9.13333333333333" style="2"/>
    <col min="16130" max="16130" width="17.8666666666667" style="2" customWidth="1"/>
    <col min="16131" max="16131" width="48" style="2" customWidth="1"/>
    <col min="16132" max="16132" width="15.7333333333333" style="2" customWidth="1"/>
    <col min="16133" max="16133" width="13.7333333333333" style="2" customWidth="1"/>
    <col min="16134" max="16384" width="9.13333333333333" style="2"/>
  </cols>
  <sheetData>
    <row r="1" ht="33" customHeight="1" spans="1:11">
      <c r="A1" s="4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3</v>
      </c>
      <c r="B2" s="6" t="s">
        <v>4</v>
      </c>
      <c r="C2" s="6" t="s">
        <v>5</v>
      </c>
      <c r="D2" s="6" t="s">
        <v>6</v>
      </c>
      <c r="E2" s="7" t="s">
        <v>157</v>
      </c>
      <c r="F2" s="7" t="s">
        <v>158</v>
      </c>
      <c r="G2" s="7" t="s">
        <v>159</v>
      </c>
      <c r="H2" s="7" t="s">
        <v>160</v>
      </c>
      <c r="I2" s="6" t="s">
        <v>161</v>
      </c>
      <c r="J2" s="6" t="s">
        <v>162</v>
      </c>
      <c r="K2" s="6" t="s">
        <v>163</v>
      </c>
    </row>
    <row r="3" ht="25.05" customHeight="1" spans="1:11">
      <c r="A3" s="8" t="s">
        <v>18</v>
      </c>
      <c r="B3" s="9" t="s">
        <v>83</v>
      </c>
      <c r="C3" s="9" t="s">
        <v>84</v>
      </c>
      <c r="D3" s="9" t="s">
        <v>85</v>
      </c>
      <c r="E3" s="8">
        <v>691</v>
      </c>
      <c r="F3" s="8">
        <f>2*60+15.12</f>
        <v>135.12</v>
      </c>
      <c r="G3" s="8">
        <v>809</v>
      </c>
      <c r="H3" s="8">
        <f>2*60+17.53</f>
        <v>137.53</v>
      </c>
      <c r="I3" s="8">
        <f t="shared" ref="I3:I15" si="0">E3+G3</f>
        <v>1500</v>
      </c>
      <c r="J3" s="8">
        <v>1</v>
      </c>
      <c r="K3" s="12" t="s">
        <v>164</v>
      </c>
    </row>
    <row r="4" ht="25.05" customHeight="1" spans="1:11">
      <c r="A4" s="8" t="s">
        <v>25</v>
      </c>
      <c r="B4" s="9" t="s">
        <v>102</v>
      </c>
      <c r="C4" s="9" t="s">
        <v>103</v>
      </c>
      <c r="D4" s="9" t="s">
        <v>104</v>
      </c>
      <c r="E4" s="8">
        <v>568</v>
      </c>
      <c r="F4" s="8">
        <f>1*60+42.25</f>
        <v>102.25</v>
      </c>
      <c r="G4" s="8">
        <v>611</v>
      </c>
      <c r="H4" s="8">
        <f>2*60+30</f>
        <v>150</v>
      </c>
      <c r="I4" s="8">
        <f t="shared" si="0"/>
        <v>1179</v>
      </c>
      <c r="J4" s="8">
        <v>2</v>
      </c>
      <c r="K4" s="12" t="s">
        <v>164</v>
      </c>
    </row>
    <row r="5" ht="25.05" customHeight="1" spans="1:11">
      <c r="A5" s="8" t="s">
        <v>25</v>
      </c>
      <c r="B5" s="9" t="s">
        <v>90</v>
      </c>
      <c r="C5" s="9" t="s">
        <v>91</v>
      </c>
      <c r="D5" s="9" t="s">
        <v>92</v>
      </c>
      <c r="E5" s="8">
        <v>491</v>
      </c>
      <c r="F5" s="8">
        <f>2*60+7.53</f>
        <v>127.53</v>
      </c>
      <c r="G5" s="8">
        <v>681</v>
      </c>
      <c r="H5" s="8">
        <f>2*60+13.56</f>
        <v>133.56</v>
      </c>
      <c r="I5" s="8">
        <f t="shared" si="0"/>
        <v>1172</v>
      </c>
      <c r="J5" s="8">
        <v>3</v>
      </c>
      <c r="K5" s="12" t="s">
        <v>165</v>
      </c>
    </row>
    <row r="6" ht="25.05" customHeight="1" spans="1:11">
      <c r="A6" s="8" t="s">
        <v>25</v>
      </c>
      <c r="B6" s="9" t="s">
        <v>105</v>
      </c>
      <c r="C6" s="9" t="s">
        <v>106</v>
      </c>
      <c r="D6" s="9" t="s">
        <v>107</v>
      </c>
      <c r="E6" s="8">
        <v>469</v>
      </c>
      <c r="F6" s="8">
        <f>1*60+50.94</f>
        <v>110.94</v>
      </c>
      <c r="G6" s="8">
        <v>686</v>
      </c>
      <c r="H6" s="8">
        <f>2*60+29.81</f>
        <v>149.81</v>
      </c>
      <c r="I6" s="8">
        <f t="shared" si="0"/>
        <v>1155</v>
      </c>
      <c r="J6" s="8">
        <v>4</v>
      </c>
      <c r="K6" s="12" t="s">
        <v>165</v>
      </c>
    </row>
    <row r="7" ht="25.05" customHeight="1" spans="1:11">
      <c r="A7" s="8" t="s">
        <v>18</v>
      </c>
      <c r="B7" s="9" t="s">
        <v>80</v>
      </c>
      <c r="C7" s="9" t="s">
        <v>81</v>
      </c>
      <c r="D7" s="9" t="s">
        <v>82</v>
      </c>
      <c r="E7" s="8">
        <v>438</v>
      </c>
      <c r="F7" s="8">
        <f>2*60+14.16</f>
        <v>134.16</v>
      </c>
      <c r="G7" s="8">
        <v>678</v>
      </c>
      <c r="H7" s="8">
        <f>2*60+20.43</f>
        <v>140.43</v>
      </c>
      <c r="I7" s="8">
        <f t="shared" si="0"/>
        <v>1116</v>
      </c>
      <c r="J7" s="8">
        <v>5</v>
      </c>
      <c r="K7" s="12" t="s">
        <v>165</v>
      </c>
    </row>
    <row r="8" ht="25.05" customHeight="1" spans="1:11">
      <c r="A8" s="8" t="s">
        <v>8</v>
      </c>
      <c r="B8" s="9" t="s">
        <v>68</v>
      </c>
      <c r="C8" s="9" t="s">
        <v>69</v>
      </c>
      <c r="D8" s="9" t="s">
        <v>70</v>
      </c>
      <c r="E8" s="8">
        <v>401</v>
      </c>
      <c r="F8" s="8">
        <f>2*60+44.78</f>
        <v>164.78</v>
      </c>
      <c r="G8" s="8">
        <v>401</v>
      </c>
      <c r="H8" s="8">
        <f>2*60+23.06</f>
        <v>143.06</v>
      </c>
      <c r="I8" s="8">
        <f t="shared" si="0"/>
        <v>802</v>
      </c>
      <c r="J8" s="8">
        <v>6</v>
      </c>
      <c r="K8" s="12" t="s">
        <v>165</v>
      </c>
    </row>
    <row r="9" ht="25.05" customHeight="1" spans="1:11">
      <c r="A9" s="8" t="s">
        <v>8</v>
      </c>
      <c r="B9" s="9" t="s">
        <v>71</v>
      </c>
      <c r="C9" s="9" t="s">
        <v>72</v>
      </c>
      <c r="D9" s="9" t="s">
        <v>73</v>
      </c>
      <c r="E9" s="8">
        <v>363</v>
      </c>
      <c r="F9" s="8">
        <f>2*60+20.28</f>
        <v>140.28</v>
      </c>
      <c r="G9" s="8">
        <v>431</v>
      </c>
      <c r="H9" s="8">
        <f>1*60+59.34</f>
        <v>119.34</v>
      </c>
      <c r="I9" s="8">
        <f t="shared" si="0"/>
        <v>794</v>
      </c>
      <c r="J9" s="8">
        <v>7</v>
      </c>
      <c r="K9" s="12" t="s">
        <v>166</v>
      </c>
    </row>
    <row r="10" ht="25.05" customHeight="1" spans="1:11">
      <c r="A10" s="8" t="s">
        <v>8</v>
      </c>
      <c r="B10" s="9" t="s">
        <v>77</v>
      </c>
      <c r="C10" s="9" t="s">
        <v>78</v>
      </c>
      <c r="D10" s="9" t="s">
        <v>79</v>
      </c>
      <c r="E10" s="8">
        <v>473</v>
      </c>
      <c r="F10" s="8">
        <f>2*60+47.03</f>
        <v>167.03</v>
      </c>
      <c r="G10" s="8">
        <v>317</v>
      </c>
      <c r="H10" s="8">
        <f>2*60+30</f>
        <v>150</v>
      </c>
      <c r="I10" s="8">
        <f t="shared" si="0"/>
        <v>790</v>
      </c>
      <c r="J10" s="8">
        <v>8</v>
      </c>
      <c r="K10" s="12" t="s">
        <v>166</v>
      </c>
    </row>
    <row r="11" ht="25.05" customHeight="1" spans="1:11">
      <c r="A11" s="8" t="s">
        <v>86</v>
      </c>
      <c r="B11" s="9" t="s">
        <v>87</v>
      </c>
      <c r="C11" s="9" t="s">
        <v>88</v>
      </c>
      <c r="D11" s="9" t="s">
        <v>89</v>
      </c>
      <c r="E11" s="8">
        <v>138</v>
      </c>
      <c r="F11" s="8">
        <f>1*60+35.4</f>
        <v>95.4</v>
      </c>
      <c r="G11" s="8">
        <v>606</v>
      </c>
      <c r="H11" s="8">
        <f>2*60+3.71</f>
        <v>123.71</v>
      </c>
      <c r="I11" s="8">
        <f t="shared" si="0"/>
        <v>744</v>
      </c>
      <c r="J11" s="8">
        <v>9</v>
      </c>
      <c r="K11" s="12" t="s">
        <v>166</v>
      </c>
    </row>
    <row r="12" ht="25.05" customHeight="1" spans="1:11">
      <c r="A12" s="8" t="s">
        <v>38</v>
      </c>
      <c r="B12" s="9" t="s">
        <v>93</v>
      </c>
      <c r="C12" s="9" t="s">
        <v>94</v>
      </c>
      <c r="D12" s="9" t="s">
        <v>95</v>
      </c>
      <c r="E12" s="8">
        <v>225</v>
      </c>
      <c r="F12" s="8">
        <f>1*60+57.72</f>
        <v>117.72</v>
      </c>
      <c r="G12" s="8">
        <v>425</v>
      </c>
      <c r="H12" s="8">
        <v>150</v>
      </c>
      <c r="I12" s="8">
        <f t="shared" si="0"/>
        <v>650</v>
      </c>
      <c r="J12" s="8">
        <v>10</v>
      </c>
      <c r="K12" s="12" t="s">
        <v>166</v>
      </c>
    </row>
    <row r="13" ht="25.05" customHeight="1" spans="1:11">
      <c r="A13" s="8" t="s">
        <v>38</v>
      </c>
      <c r="B13" s="9" t="s">
        <v>96</v>
      </c>
      <c r="C13" s="9" t="s">
        <v>97</v>
      </c>
      <c r="D13" s="9" t="s">
        <v>98</v>
      </c>
      <c r="E13" s="8">
        <v>86</v>
      </c>
      <c r="F13" s="8">
        <f>2*60+4.53</f>
        <v>124.53</v>
      </c>
      <c r="G13" s="8">
        <v>389</v>
      </c>
      <c r="H13" s="8">
        <f>2*60+15.81</f>
        <v>135.81</v>
      </c>
      <c r="I13" s="8">
        <f t="shared" si="0"/>
        <v>475</v>
      </c>
      <c r="J13" s="8">
        <v>11</v>
      </c>
      <c r="K13" s="12" t="s">
        <v>166</v>
      </c>
    </row>
    <row r="14" ht="25.05" customHeight="1" spans="1:11">
      <c r="A14" s="8" t="s">
        <v>8</v>
      </c>
      <c r="B14" s="9" t="s">
        <v>74</v>
      </c>
      <c r="C14" s="9" t="s">
        <v>75</v>
      </c>
      <c r="D14" s="9" t="s">
        <v>76</v>
      </c>
      <c r="E14" s="8">
        <v>138</v>
      </c>
      <c r="F14" s="8">
        <f>1*60+58.56</f>
        <v>118.56</v>
      </c>
      <c r="G14" s="8">
        <v>304</v>
      </c>
      <c r="H14" s="8">
        <v>97</v>
      </c>
      <c r="I14" s="8">
        <f t="shared" si="0"/>
        <v>442</v>
      </c>
      <c r="J14" s="8">
        <v>12</v>
      </c>
      <c r="K14" s="12" t="s">
        <v>166</v>
      </c>
    </row>
    <row r="15" ht="25.05" customHeight="1" spans="1:11">
      <c r="A15" s="8" t="s">
        <v>38</v>
      </c>
      <c r="B15" s="9" t="s">
        <v>99</v>
      </c>
      <c r="C15" s="9" t="s">
        <v>100</v>
      </c>
      <c r="D15" s="9" t="s">
        <v>101</v>
      </c>
      <c r="E15" s="8">
        <v>134</v>
      </c>
      <c r="F15" s="8">
        <f>2*60+32.38</f>
        <v>152.38</v>
      </c>
      <c r="G15" s="8">
        <v>216</v>
      </c>
      <c r="H15" s="8">
        <f>1*60+26</f>
        <v>86</v>
      </c>
      <c r="I15" s="8">
        <f t="shared" si="0"/>
        <v>350</v>
      </c>
      <c r="J15" s="8">
        <v>13</v>
      </c>
      <c r="K15" s="12" t="s">
        <v>166</v>
      </c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</sheetData>
  <sortState ref="A3:L15">
    <sortCondition ref="I3:I15" descending="1"/>
  </sortState>
  <mergeCells count="2">
    <mergeCell ref="A1:K1"/>
    <mergeCell ref="A16:K17"/>
  </mergeCells>
  <printOptions horizontalCentered="1"/>
  <pageMargins left="0.393055555555556" right="0.393055555555556" top="0.393055555555556" bottom="0.393055555555556" header="0" footer="0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" sqref="A1:K1"/>
    </sheetView>
  </sheetViews>
  <sheetFormatPr defaultColWidth="9.13333333333333" defaultRowHeight="12.75"/>
  <cols>
    <col min="1" max="1" width="13.9333333333333" style="2" customWidth="1"/>
    <col min="2" max="2" width="48" style="3" customWidth="1"/>
    <col min="3" max="3" width="15.7333333333333" style="3" customWidth="1"/>
    <col min="4" max="4" width="13.7333333333333" style="3" customWidth="1"/>
    <col min="5" max="10" width="9.13333333333333" style="2"/>
    <col min="11" max="11" width="9.13333333333333" style="2" customWidth="1"/>
    <col min="12" max="257" width="9.13333333333333" style="2"/>
    <col min="258" max="258" width="17.8666666666667" style="2" customWidth="1"/>
    <col min="259" max="259" width="48" style="2" customWidth="1"/>
    <col min="260" max="260" width="15.7333333333333" style="2" customWidth="1"/>
    <col min="261" max="261" width="13.7333333333333" style="2" customWidth="1"/>
    <col min="262" max="513" width="9.13333333333333" style="2"/>
    <col min="514" max="514" width="17.8666666666667" style="2" customWidth="1"/>
    <col min="515" max="515" width="48" style="2" customWidth="1"/>
    <col min="516" max="516" width="15.7333333333333" style="2" customWidth="1"/>
    <col min="517" max="517" width="13.7333333333333" style="2" customWidth="1"/>
    <col min="518" max="769" width="9.13333333333333" style="2"/>
    <col min="770" max="770" width="17.8666666666667" style="2" customWidth="1"/>
    <col min="771" max="771" width="48" style="2" customWidth="1"/>
    <col min="772" max="772" width="15.7333333333333" style="2" customWidth="1"/>
    <col min="773" max="773" width="13.7333333333333" style="2" customWidth="1"/>
    <col min="774" max="1025" width="9.13333333333333" style="2"/>
    <col min="1026" max="1026" width="17.8666666666667" style="2" customWidth="1"/>
    <col min="1027" max="1027" width="48" style="2" customWidth="1"/>
    <col min="1028" max="1028" width="15.7333333333333" style="2" customWidth="1"/>
    <col min="1029" max="1029" width="13.7333333333333" style="2" customWidth="1"/>
    <col min="1030" max="1281" width="9.13333333333333" style="2"/>
    <col min="1282" max="1282" width="17.8666666666667" style="2" customWidth="1"/>
    <col min="1283" max="1283" width="48" style="2" customWidth="1"/>
    <col min="1284" max="1284" width="15.7333333333333" style="2" customWidth="1"/>
    <col min="1285" max="1285" width="13.7333333333333" style="2" customWidth="1"/>
    <col min="1286" max="1537" width="9.13333333333333" style="2"/>
    <col min="1538" max="1538" width="17.8666666666667" style="2" customWidth="1"/>
    <col min="1539" max="1539" width="48" style="2" customWidth="1"/>
    <col min="1540" max="1540" width="15.7333333333333" style="2" customWidth="1"/>
    <col min="1541" max="1541" width="13.7333333333333" style="2" customWidth="1"/>
    <col min="1542" max="1793" width="9.13333333333333" style="2"/>
    <col min="1794" max="1794" width="17.8666666666667" style="2" customWidth="1"/>
    <col min="1795" max="1795" width="48" style="2" customWidth="1"/>
    <col min="1796" max="1796" width="15.7333333333333" style="2" customWidth="1"/>
    <col min="1797" max="1797" width="13.7333333333333" style="2" customWidth="1"/>
    <col min="1798" max="2049" width="9.13333333333333" style="2"/>
    <col min="2050" max="2050" width="17.8666666666667" style="2" customWidth="1"/>
    <col min="2051" max="2051" width="48" style="2" customWidth="1"/>
    <col min="2052" max="2052" width="15.7333333333333" style="2" customWidth="1"/>
    <col min="2053" max="2053" width="13.7333333333333" style="2" customWidth="1"/>
    <col min="2054" max="2305" width="9.13333333333333" style="2"/>
    <col min="2306" max="2306" width="17.8666666666667" style="2" customWidth="1"/>
    <col min="2307" max="2307" width="48" style="2" customWidth="1"/>
    <col min="2308" max="2308" width="15.7333333333333" style="2" customWidth="1"/>
    <col min="2309" max="2309" width="13.7333333333333" style="2" customWidth="1"/>
    <col min="2310" max="2561" width="9.13333333333333" style="2"/>
    <col min="2562" max="2562" width="17.8666666666667" style="2" customWidth="1"/>
    <col min="2563" max="2563" width="48" style="2" customWidth="1"/>
    <col min="2564" max="2564" width="15.7333333333333" style="2" customWidth="1"/>
    <col min="2565" max="2565" width="13.7333333333333" style="2" customWidth="1"/>
    <col min="2566" max="2817" width="9.13333333333333" style="2"/>
    <col min="2818" max="2818" width="17.8666666666667" style="2" customWidth="1"/>
    <col min="2819" max="2819" width="48" style="2" customWidth="1"/>
    <col min="2820" max="2820" width="15.7333333333333" style="2" customWidth="1"/>
    <col min="2821" max="2821" width="13.7333333333333" style="2" customWidth="1"/>
    <col min="2822" max="3073" width="9.13333333333333" style="2"/>
    <col min="3074" max="3074" width="17.8666666666667" style="2" customWidth="1"/>
    <col min="3075" max="3075" width="48" style="2" customWidth="1"/>
    <col min="3076" max="3076" width="15.7333333333333" style="2" customWidth="1"/>
    <col min="3077" max="3077" width="13.7333333333333" style="2" customWidth="1"/>
    <col min="3078" max="3329" width="9.13333333333333" style="2"/>
    <col min="3330" max="3330" width="17.8666666666667" style="2" customWidth="1"/>
    <col min="3331" max="3331" width="48" style="2" customWidth="1"/>
    <col min="3332" max="3332" width="15.7333333333333" style="2" customWidth="1"/>
    <col min="3333" max="3333" width="13.7333333333333" style="2" customWidth="1"/>
    <col min="3334" max="3585" width="9.13333333333333" style="2"/>
    <col min="3586" max="3586" width="17.8666666666667" style="2" customWidth="1"/>
    <col min="3587" max="3587" width="48" style="2" customWidth="1"/>
    <col min="3588" max="3588" width="15.7333333333333" style="2" customWidth="1"/>
    <col min="3589" max="3589" width="13.7333333333333" style="2" customWidth="1"/>
    <col min="3590" max="3841" width="9.13333333333333" style="2"/>
    <col min="3842" max="3842" width="17.8666666666667" style="2" customWidth="1"/>
    <col min="3843" max="3843" width="48" style="2" customWidth="1"/>
    <col min="3844" max="3844" width="15.7333333333333" style="2" customWidth="1"/>
    <col min="3845" max="3845" width="13.7333333333333" style="2" customWidth="1"/>
    <col min="3846" max="4097" width="9.13333333333333" style="2"/>
    <col min="4098" max="4098" width="17.8666666666667" style="2" customWidth="1"/>
    <col min="4099" max="4099" width="48" style="2" customWidth="1"/>
    <col min="4100" max="4100" width="15.7333333333333" style="2" customWidth="1"/>
    <col min="4101" max="4101" width="13.7333333333333" style="2" customWidth="1"/>
    <col min="4102" max="4353" width="9.13333333333333" style="2"/>
    <col min="4354" max="4354" width="17.8666666666667" style="2" customWidth="1"/>
    <col min="4355" max="4355" width="48" style="2" customWidth="1"/>
    <col min="4356" max="4356" width="15.7333333333333" style="2" customWidth="1"/>
    <col min="4357" max="4357" width="13.7333333333333" style="2" customWidth="1"/>
    <col min="4358" max="4609" width="9.13333333333333" style="2"/>
    <col min="4610" max="4610" width="17.8666666666667" style="2" customWidth="1"/>
    <col min="4611" max="4611" width="48" style="2" customWidth="1"/>
    <col min="4612" max="4612" width="15.7333333333333" style="2" customWidth="1"/>
    <col min="4613" max="4613" width="13.7333333333333" style="2" customWidth="1"/>
    <col min="4614" max="4865" width="9.13333333333333" style="2"/>
    <col min="4866" max="4866" width="17.8666666666667" style="2" customWidth="1"/>
    <col min="4867" max="4867" width="48" style="2" customWidth="1"/>
    <col min="4868" max="4868" width="15.7333333333333" style="2" customWidth="1"/>
    <col min="4869" max="4869" width="13.7333333333333" style="2" customWidth="1"/>
    <col min="4870" max="5121" width="9.13333333333333" style="2"/>
    <col min="5122" max="5122" width="17.8666666666667" style="2" customWidth="1"/>
    <col min="5123" max="5123" width="48" style="2" customWidth="1"/>
    <col min="5124" max="5124" width="15.7333333333333" style="2" customWidth="1"/>
    <col min="5125" max="5125" width="13.7333333333333" style="2" customWidth="1"/>
    <col min="5126" max="5377" width="9.13333333333333" style="2"/>
    <col min="5378" max="5378" width="17.8666666666667" style="2" customWidth="1"/>
    <col min="5379" max="5379" width="48" style="2" customWidth="1"/>
    <col min="5380" max="5380" width="15.7333333333333" style="2" customWidth="1"/>
    <col min="5381" max="5381" width="13.7333333333333" style="2" customWidth="1"/>
    <col min="5382" max="5633" width="9.13333333333333" style="2"/>
    <col min="5634" max="5634" width="17.8666666666667" style="2" customWidth="1"/>
    <col min="5635" max="5635" width="48" style="2" customWidth="1"/>
    <col min="5636" max="5636" width="15.7333333333333" style="2" customWidth="1"/>
    <col min="5637" max="5637" width="13.7333333333333" style="2" customWidth="1"/>
    <col min="5638" max="5889" width="9.13333333333333" style="2"/>
    <col min="5890" max="5890" width="17.8666666666667" style="2" customWidth="1"/>
    <col min="5891" max="5891" width="48" style="2" customWidth="1"/>
    <col min="5892" max="5892" width="15.7333333333333" style="2" customWidth="1"/>
    <col min="5893" max="5893" width="13.7333333333333" style="2" customWidth="1"/>
    <col min="5894" max="6145" width="9.13333333333333" style="2"/>
    <col min="6146" max="6146" width="17.8666666666667" style="2" customWidth="1"/>
    <col min="6147" max="6147" width="48" style="2" customWidth="1"/>
    <col min="6148" max="6148" width="15.7333333333333" style="2" customWidth="1"/>
    <col min="6149" max="6149" width="13.7333333333333" style="2" customWidth="1"/>
    <col min="6150" max="6401" width="9.13333333333333" style="2"/>
    <col min="6402" max="6402" width="17.8666666666667" style="2" customWidth="1"/>
    <col min="6403" max="6403" width="48" style="2" customWidth="1"/>
    <col min="6404" max="6404" width="15.7333333333333" style="2" customWidth="1"/>
    <col min="6405" max="6405" width="13.7333333333333" style="2" customWidth="1"/>
    <col min="6406" max="6657" width="9.13333333333333" style="2"/>
    <col min="6658" max="6658" width="17.8666666666667" style="2" customWidth="1"/>
    <col min="6659" max="6659" width="48" style="2" customWidth="1"/>
    <col min="6660" max="6660" width="15.7333333333333" style="2" customWidth="1"/>
    <col min="6661" max="6661" width="13.7333333333333" style="2" customWidth="1"/>
    <col min="6662" max="6913" width="9.13333333333333" style="2"/>
    <col min="6914" max="6914" width="17.8666666666667" style="2" customWidth="1"/>
    <col min="6915" max="6915" width="48" style="2" customWidth="1"/>
    <col min="6916" max="6916" width="15.7333333333333" style="2" customWidth="1"/>
    <col min="6917" max="6917" width="13.7333333333333" style="2" customWidth="1"/>
    <col min="6918" max="7169" width="9.13333333333333" style="2"/>
    <col min="7170" max="7170" width="17.8666666666667" style="2" customWidth="1"/>
    <col min="7171" max="7171" width="48" style="2" customWidth="1"/>
    <col min="7172" max="7172" width="15.7333333333333" style="2" customWidth="1"/>
    <col min="7173" max="7173" width="13.7333333333333" style="2" customWidth="1"/>
    <col min="7174" max="7425" width="9.13333333333333" style="2"/>
    <col min="7426" max="7426" width="17.8666666666667" style="2" customWidth="1"/>
    <col min="7427" max="7427" width="48" style="2" customWidth="1"/>
    <col min="7428" max="7428" width="15.7333333333333" style="2" customWidth="1"/>
    <col min="7429" max="7429" width="13.7333333333333" style="2" customWidth="1"/>
    <col min="7430" max="7681" width="9.13333333333333" style="2"/>
    <col min="7682" max="7682" width="17.8666666666667" style="2" customWidth="1"/>
    <col min="7683" max="7683" width="48" style="2" customWidth="1"/>
    <col min="7684" max="7684" width="15.7333333333333" style="2" customWidth="1"/>
    <col min="7685" max="7685" width="13.7333333333333" style="2" customWidth="1"/>
    <col min="7686" max="7937" width="9.13333333333333" style="2"/>
    <col min="7938" max="7938" width="17.8666666666667" style="2" customWidth="1"/>
    <col min="7939" max="7939" width="48" style="2" customWidth="1"/>
    <col min="7940" max="7940" width="15.7333333333333" style="2" customWidth="1"/>
    <col min="7941" max="7941" width="13.7333333333333" style="2" customWidth="1"/>
    <col min="7942" max="8193" width="9.13333333333333" style="2"/>
    <col min="8194" max="8194" width="17.8666666666667" style="2" customWidth="1"/>
    <col min="8195" max="8195" width="48" style="2" customWidth="1"/>
    <col min="8196" max="8196" width="15.7333333333333" style="2" customWidth="1"/>
    <col min="8197" max="8197" width="13.7333333333333" style="2" customWidth="1"/>
    <col min="8198" max="8449" width="9.13333333333333" style="2"/>
    <col min="8450" max="8450" width="17.8666666666667" style="2" customWidth="1"/>
    <col min="8451" max="8451" width="48" style="2" customWidth="1"/>
    <col min="8452" max="8452" width="15.7333333333333" style="2" customWidth="1"/>
    <col min="8453" max="8453" width="13.7333333333333" style="2" customWidth="1"/>
    <col min="8454" max="8705" width="9.13333333333333" style="2"/>
    <col min="8706" max="8706" width="17.8666666666667" style="2" customWidth="1"/>
    <col min="8707" max="8707" width="48" style="2" customWidth="1"/>
    <col min="8708" max="8708" width="15.7333333333333" style="2" customWidth="1"/>
    <col min="8709" max="8709" width="13.7333333333333" style="2" customWidth="1"/>
    <col min="8710" max="8961" width="9.13333333333333" style="2"/>
    <col min="8962" max="8962" width="17.8666666666667" style="2" customWidth="1"/>
    <col min="8963" max="8963" width="48" style="2" customWidth="1"/>
    <col min="8964" max="8964" width="15.7333333333333" style="2" customWidth="1"/>
    <col min="8965" max="8965" width="13.7333333333333" style="2" customWidth="1"/>
    <col min="8966" max="9217" width="9.13333333333333" style="2"/>
    <col min="9218" max="9218" width="17.8666666666667" style="2" customWidth="1"/>
    <col min="9219" max="9219" width="48" style="2" customWidth="1"/>
    <col min="9220" max="9220" width="15.7333333333333" style="2" customWidth="1"/>
    <col min="9221" max="9221" width="13.7333333333333" style="2" customWidth="1"/>
    <col min="9222" max="9473" width="9.13333333333333" style="2"/>
    <col min="9474" max="9474" width="17.8666666666667" style="2" customWidth="1"/>
    <col min="9475" max="9475" width="48" style="2" customWidth="1"/>
    <col min="9476" max="9476" width="15.7333333333333" style="2" customWidth="1"/>
    <col min="9477" max="9477" width="13.7333333333333" style="2" customWidth="1"/>
    <col min="9478" max="9729" width="9.13333333333333" style="2"/>
    <col min="9730" max="9730" width="17.8666666666667" style="2" customWidth="1"/>
    <col min="9731" max="9731" width="48" style="2" customWidth="1"/>
    <col min="9732" max="9732" width="15.7333333333333" style="2" customWidth="1"/>
    <col min="9733" max="9733" width="13.7333333333333" style="2" customWidth="1"/>
    <col min="9734" max="9985" width="9.13333333333333" style="2"/>
    <col min="9986" max="9986" width="17.8666666666667" style="2" customWidth="1"/>
    <col min="9987" max="9987" width="48" style="2" customWidth="1"/>
    <col min="9988" max="9988" width="15.7333333333333" style="2" customWidth="1"/>
    <col min="9989" max="9989" width="13.7333333333333" style="2" customWidth="1"/>
    <col min="9990" max="10241" width="9.13333333333333" style="2"/>
    <col min="10242" max="10242" width="17.8666666666667" style="2" customWidth="1"/>
    <col min="10243" max="10243" width="48" style="2" customWidth="1"/>
    <col min="10244" max="10244" width="15.7333333333333" style="2" customWidth="1"/>
    <col min="10245" max="10245" width="13.7333333333333" style="2" customWidth="1"/>
    <col min="10246" max="10497" width="9.13333333333333" style="2"/>
    <col min="10498" max="10498" width="17.8666666666667" style="2" customWidth="1"/>
    <col min="10499" max="10499" width="48" style="2" customWidth="1"/>
    <col min="10500" max="10500" width="15.7333333333333" style="2" customWidth="1"/>
    <col min="10501" max="10501" width="13.7333333333333" style="2" customWidth="1"/>
    <col min="10502" max="10753" width="9.13333333333333" style="2"/>
    <col min="10754" max="10754" width="17.8666666666667" style="2" customWidth="1"/>
    <col min="10755" max="10755" width="48" style="2" customWidth="1"/>
    <col min="10756" max="10756" width="15.7333333333333" style="2" customWidth="1"/>
    <col min="10757" max="10757" width="13.7333333333333" style="2" customWidth="1"/>
    <col min="10758" max="11009" width="9.13333333333333" style="2"/>
    <col min="11010" max="11010" width="17.8666666666667" style="2" customWidth="1"/>
    <col min="11011" max="11011" width="48" style="2" customWidth="1"/>
    <col min="11012" max="11012" width="15.7333333333333" style="2" customWidth="1"/>
    <col min="11013" max="11013" width="13.7333333333333" style="2" customWidth="1"/>
    <col min="11014" max="11265" width="9.13333333333333" style="2"/>
    <col min="11266" max="11266" width="17.8666666666667" style="2" customWidth="1"/>
    <col min="11267" max="11267" width="48" style="2" customWidth="1"/>
    <col min="11268" max="11268" width="15.7333333333333" style="2" customWidth="1"/>
    <col min="11269" max="11269" width="13.7333333333333" style="2" customWidth="1"/>
    <col min="11270" max="11521" width="9.13333333333333" style="2"/>
    <col min="11522" max="11522" width="17.8666666666667" style="2" customWidth="1"/>
    <col min="11523" max="11523" width="48" style="2" customWidth="1"/>
    <col min="11524" max="11524" width="15.7333333333333" style="2" customWidth="1"/>
    <col min="11525" max="11525" width="13.7333333333333" style="2" customWidth="1"/>
    <col min="11526" max="11777" width="9.13333333333333" style="2"/>
    <col min="11778" max="11778" width="17.8666666666667" style="2" customWidth="1"/>
    <col min="11779" max="11779" width="48" style="2" customWidth="1"/>
    <col min="11780" max="11780" width="15.7333333333333" style="2" customWidth="1"/>
    <col min="11781" max="11781" width="13.7333333333333" style="2" customWidth="1"/>
    <col min="11782" max="12033" width="9.13333333333333" style="2"/>
    <col min="12034" max="12034" width="17.8666666666667" style="2" customWidth="1"/>
    <col min="12035" max="12035" width="48" style="2" customWidth="1"/>
    <col min="12036" max="12036" width="15.7333333333333" style="2" customWidth="1"/>
    <col min="12037" max="12037" width="13.7333333333333" style="2" customWidth="1"/>
    <col min="12038" max="12289" width="9.13333333333333" style="2"/>
    <col min="12290" max="12290" width="17.8666666666667" style="2" customWidth="1"/>
    <col min="12291" max="12291" width="48" style="2" customWidth="1"/>
    <col min="12292" max="12292" width="15.7333333333333" style="2" customWidth="1"/>
    <col min="12293" max="12293" width="13.7333333333333" style="2" customWidth="1"/>
    <col min="12294" max="12545" width="9.13333333333333" style="2"/>
    <col min="12546" max="12546" width="17.8666666666667" style="2" customWidth="1"/>
    <col min="12547" max="12547" width="48" style="2" customWidth="1"/>
    <col min="12548" max="12548" width="15.7333333333333" style="2" customWidth="1"/>
    <col min="12549" max="12549" width="13.7333333333333" style="2" customWidth="1"/>
    <col min="12550" max="12801" width="9.13333333333333" style="2"/>
    <col min="12802" max="12802" width="17.8666666666667" style="2" customWidth="1"/>
    <col min="12803" max="12803" width="48" style="2" customWidth="1"/>
    <col min="12804" max="12804" width="15.7333333333333" style="2" customWidth="1"/>
    <col min="12805" max="12805" width="13.7333333333333" style="2" customWidth="1"/>
    <col min="12806" max="13057" width="9.13333333333333" style="2"/>
    <col min="13058" max="13058" width="17.8666666666667" style="2" customWidth="1"/>
    <col min="13059" max="13059" width="48" style="2" customWidth="1"/>
    <col min="13060" max="13060" width="15.7333333333333" style="2" customWidth="1"/>
    <col min="13061" max="13061" width="13.7333333333333" style="2" customWidth="1"/>
    <col min="13062" max="13313" width="9.13333333333333" style="2"/>
    <col min="13314" max="13314" width="17.8666666666667" style="2" customWidth="1"/>
    <col min="13315" max="13315" width="48" style="2" customWidth="1"/>
    <col min="13316" max="13316" width="15.7333333333333" style="2" customWidth="1"/>
    <col min="13317" max="13317" width="13.7333333333333" style="2" customWidth="1"/>
    <col min="13318" max="13569" width="9.13333333333333" style="2"/>
    <col min="13570" max="13570" width="17.8666666666667" style="2" customWidth="1"/>
    <col min="13571" max="13571" width="48" style="2" customWidth="1"/>
    <col min="13572" max="13572" width="15.7333333333333" style="2" customWidth="1"/>
    <col min="13573" max="13573" width="13.7333333333333" style="2" customWidth="1"/>
    <col min="13574" max="13825" width="9.13333333333333" style="2"/>
    <col min="13826" max="13826" width="17.8666666666667" style="2" customWidth="1"/>
    <col min="13827" max="13827" width="48" style="2" customWidth="1"/>
    <col min="13828" max="13828" width="15.7333333333333" style="2" customWidth="1"/>
    <col min="13829" max="13829" width="13.7333333333333" style="2" customWidth="1"/>
    <col min="13830" max="14081" width="9.13333333333333" style="2"/>
    <col min="14082" max="14082" width="17.8666666666667" style="2" customWidth="1"/>
    <col min="14083" max="14083" width="48" style="2" customWidth="1"/>
    <col min="14084" max="14084" width="15.7333333333333" style="2" customWidth="1"/>
    <col min="14085" max="14085" width="13.7333333333333" style="2" customWidth="1"/>
    <col min="14086" max="14337" width="9.13333333333333" style="2"/>
    <col min="14338" max="14338" width="17.8666666666667" style="2" customWidth="1"/>
    <col min="14339" max="14339" width="48" style="2" customWidth="1"/>
    <col min="14340" max="14340" width="15.7333333333333" style="2" customWidth="1"/>
    <col min="14341" max="14341" width="13.7333333333333" style="2" customWidth="1"/>
    <col min="14342" max="14593" width="9.13333333333333" style="2"/>
    <col min="14594" max="14594" width="17.8666666666667" style="2" customWidth="1"/>
    <col min="14595" max="14595" width="48" style="2" customWidth="1"/>
    <col min="14596" max="14596" width="15.7333333333333" style="2" customWidth="1"/>
    <col min="14597" max="14597" width="13.7333333333333" style="2" customWidth="1"/>
    <col min="14598" max="14849" width="9.13333333333333" style="2"/>
    <col min="14850" max="14850" width="17.8666666666667" style="2" customWidth="1"/>
    <col min="14851" max="14851" width="48" style="2" customWidth="1"/>
    <col min="14852" max="14852" width="15.7333333333333" style="2" customWidth="1"/>
    <col min="14853" max="14853" width="13.7333333333333" style="2" customWidth="1"/>
    <col min="14854" max="15105" width="9.13333333333333" style="2"/>
    <col min="15106" max="15106" width="17.8666666666667" style="2" customWidth="1"/>
    <col min="15107" max="15107" width="48" style="2" customWidth="1"/>
    <col min="15108" max="15108" width="15.7333333333333" style="2" customWidth="1"/>
    <col min="15109" max="15109" width="13.7333333333333" style="2" customWidth="1"/>
    <col min="15110" max="15361" width="9.13333333333333" style="2"/>
    <col min="15362" max="15362" width="17.8666666666667" style="2" customWidth="1"/>
    <col min="15363" max="15363" width="48" style="2" customWidth="1"/>
    <col min="15364" max="15364" width="15.7333333333333" style="2" customWidth="1"/>
    <col min="15365" max="15365" width="13.7333333333333" style="2" customWidth="1"/>
    <col min="15366" max="15617" width="9.13333333333333" style="2"/>
    <col min="15618" max="15618" width="17.8666666666667" style="2" customWidth="1"/>
    <col min="15619" max="15619" width="48" style="2" customWidth="1"/>
    <col min="15620" max="15620" width="15.7333333333333" style="2" customWidth="1"/>
    <col min="15621" max="15621" width="13.7333333333333" style="2" customWidth="1"/>
    <col min="15622" max="15873" width="9.13333333333333" style="2"/>
    <col min="15874" max="15874" width="17.8666666666667" style="2" customWidth="1"/>
    <col min="15875" max="15875" width="48" style="2" customWidth="1"/>
    <col min="15876" max="15876" width="15.7333333333333" style="2" customWidth="1"/>
    <col min="15877" max="15877" width="13.7333333333333" style="2" customWidth="1"/>
    <col min="15878" max="16129" width="9.13333333333333" style="2"/>
    <col min="16130" max="16130" width="17.8666666666667" style="2" customWidth="1"/>
    <col min="16131" max="16131" width="48" style="2" customWidth="1"/>
    <col min="16132" max="16132" width="15.7333333333333" style="2" customWidth="1"/>
    <col min="16133" max="16133" width="13.7333333333333" style="2" customWidth="1"/>
    <col min="16134" max="16384" width="9.13333333333333" style="2"/>
  </cols>
  <sheetData>
    <row r="1" ht="30" customHeight="1" spans="1:11">
      <c r="A1" s="4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.5" customHeight="1" spans="1:11">
      <c r="A2" s="6" t="s">
        <v>3</v>
      </c>
      <c r="B2" s="6" t="s">
        <v>4</v>
      </c>
      <c r="C2" s="6" t="s">
        <v>5</v>
      </c>
      <c r="D2" s="6" t="s">
        <v>6</v>
      </c>
      <c r="E2" s="7" t="s">
        <v>157</v>
      </c>
      <c r="F2" s="7" t="s">
        <v>158</v>
      </c>
      <c r="G2" s="7" t="s">
        <v>159</v>
      </c>
      <c r="H2" s="7" t="s">
        <v>160</v>
      </c>
      <c r="I2" s="6" t="s">
        <v>161</v>
      </c>
      <c r="J2" s="6" t="s">
        <v>162</v>
      </c>
      <c r="K2" s="6" t="s">
        <v>163</v>
      </c>
    </row>
    <row r="3" ht="25.05" customHeight="1" spans="1:11">
      <c r="A3" s="8" t="s">
        <v>25</v>
      </c>
      <c r="B3" s="9" t="s">
        <v>133</v>
      </c>
      <c r="C3" s="9" t="s">
        <v>141</v>
      </c>
      <c r="D3" s="9" t="s">
        <v>142</v>
      </c>
      <c r="E3" s="8">
        <v>769</v>
      </c>
      <c r="F3" s="8">
        <f>2*60+29.44</f>
        <v>149.44</v>
      </c>
      <c r="G3" s="8">
        <v>678</v>
      </c>
      <c r="H3" s="8">
        <f>1*60+55.22</f>
        <v>115.22</v>
      </c>
      <c r="I3" s="8">
        <f t="shared" ref="I3:I17" si="0">E3+G3</f>
        <v>1447</v>
      </c>
      <c r="J3" s="8">
        <v>1</v>
      </c>
      <c r="K3" s="12" t="s">
        <v>164</v>
      </c>
    </row>
    <row r="4" ht="25.05" customHeight="1" spans="1:11">
      <c r="A4" s="8" t="s">
        <v>18</v>
      </c>
      <c r="B4" s="9" t="s">
        <v>117</v>
      </c>
      <c r="C4" s="9" t="s">
        <v>118</v>
      </c>
      <c r="D4" s="9" t="s">
        <v>119</v>
      </c>
      <c r="E4" s="8">
        <v>479</v>
      </c>
      <c r="F4" s="8">
        <f>2*60+16.94</f>
        <v>136.94</v>
      </c>
      <c r="G4" s="8">
        <v>666</v>
      </c>
      <c r="H4" s="8">
        <f>2*60+16.97</f>
        <v>136.97</v>
      </c>
      <c r="I4" s="8">
        <f t="shared" si="0"/>
        <v>1145</v>
      </c>
      <c r="J4" s="8">
        <v>2</v>
      </c>
      <c r="K4" s="12" t="s">
        <v>164</v>
      </c>
    </row>
    <row r="5" ht="25.05" customHeight="1" spans="1:11">
      <c r="A5" s="8" t="s">
        <v>149</v>
      </c>
      <c r="B5" s="9" t="s">
        <v>150</v>
      </c>
      <c r="C5" s="9" t="s">
        <v>151</v>
      </c>
      <c r="D5" s="9" t="s">
        <v>152</v>
      </c>
      <c r="E5" s="8">
        <v>339</v>
      </c>
      <c r="F5" s="8">
        <f>2*60+16.07</f>
        <v>136.07</v>
      </c>
      <c r="G5" s="8">
        <v>724</v>
      </c>
      <c r="H5" s="8">
        <f>2*60+15.22</f>
        <v>135.22</v>
      </c>
      <c r="I5" s="8">
        <f t="shared" si="0"/>
        <v>1063</v>
      </c>
      <c r="J5" s="8">
        <v>3</v>
      </c>
      <c r="K5" s="12" t="s">
        <v>165</v>
      </c>
    </row>
    <row r="6" ht="25.05" customHeight="1" spans="1:11">
      <c r="A6" s="8" t="s">
        <v>25</v>
      </c>
      <c r="B6" s="9" t="s">
        <v>133</v>
      </c>
      <c r="C6" s="9" t="s">
        <v>147</v>
      </c>
      <c r="D6" s="9" t="s">
        <v>148</v>
      </c>
      <c r="E6" s="8">
        <v>431</v>
      </c>
      <c r="F6" s="8">
        <f>2*60+17.25</f>
        <v>137.25</v>
      </c>
      <c r="G6" s="8">
        <v>631</v>
      </c>
      <c r="H6" s="8">
        <f>1*60+45.35</f>
        <v>105.35</v>
      </c>
      <c r="I6" s="8">
        <f t="shared" si="0"/>
        <v>1062</v>
      </c>
      <c r="J6" s="8">
        <v>4</v>
      </c>
      <c r="K6" s="12" t="s">
        <v>165</v>
      </c>
    </row>
    <row r="7" ht="25.05" customHeight="1" spans="1:11">
      <c r="A7" s="8" t="s">
        <v>8</v>
      </c>
      <c r="B7" s="9" t="s">
        <v>115</v>
      </c>
      <c r="C7" s="9" t="s">
        <v>116</v>
      </c>
      <c r="D7" s="9" t="s">
        <v>114</v>
      </c>
      <c r="E7" s="8">
        <v>471</v>
      </c>
      <c r="F7" s="8">
        <f>1*60+21.13</f>
        <v>81.13</v>
      </c>
      <c r="G7" s="8">
        <v>411</v>
      </c>
      <c r="H7" s="8">
        <f>1*60+18.31</f>
        <v>78.31</v>
      </c>
      <c r="I7" s="8">
        <f t="shared" si="0"/>
        <v>882</v>
      </c>
      <c r="J7" s="8">
        <v>5</v>
      </c>
      <c r="K7" s="12" t="s">
        <v>165</v>
      </c>
    </row>
    <row r="8" ht="25.05" customHeight="1" spans="1:11">
      <c r="A8" s="8" t="s">
        <v>18</v>
      </c>
      <c r="B8" s="9" t="s">
        <v>120</v>
      </c>
      <c r="C8" s="9" t="s">
        <v>121</v>
      </c>
      <c r="D8" s="9" t="s">
        <v>122</v>
      </c>
      <c r="E8" s="8">
        <v>279</v>
      </c>
      <c r="F8" s="8">
        <f>1*60+55.87</f>
        <v>115.87</v>
      </c>
      <c r="G8" s="8">
        <v>527</v>
      </c>
      <c r="H8" s="8">
        <f>2*60+15.5</f>
        <v>135.5</v>
      </c>
      <c r="I8" s="8">
        <f t="shared" si="0"/>
        <v>806</v>
      </c>
      <c r="J8" s="8">
        <v>6</v>
      </c>
      <c r="K8" s="12" t="s">
        <v>165</v>
      </c>
    </row>
    <row r="9" ht="25.05" customHeight="1" spans="1:11">
      <c r="A9" s="8" t="s">
        <v>38</v>
      </c>
      <c r="B9" s="9" t="s">
        <v>93</v>
      </c>
      <c r="C9" s="9" t="s">
        <v>136</v>
      </c>
      <c r="D9" s="9" t="s">
        <v>137</v>
      </c>
      <c r="E9" s="8">
        <v>359</v>
      </c>
      <c r="F9" s="8">
        <f>2*60+30</f>
        <v>150</v>
      </c>
      <c r="G9" s="8">
        <v>374</v>
      </c>
      <c r="H9" s="8">
        <f>1*60+39.85</f>
        <v>99.85</v>
      </c>
      <c r="I9" s="8">
        <f t="shared" si="0"/>
        <v>733</v>
      </c>
      <c r="J9" s="8">
        <v>7</v>
      </c>
      <c r="K9" s="12" t="s">
        <v>165</v>
      </c>
    </row>
    <row r="10" ht="25.05" customHeight="1" spans="1:11">
      <c r="A10" s="8" t="s">
        <v>8</v>
      </c>
      <c r="B10" s="9" t="s">
        <v>109</v>
      </c>
      <c r="C10" s="9" t="s">
        <v>110</v>
      </c>
      <c r="D10" s="9" t="s">
        <v>111</v>
      </c>
      <c r="E10" s="8">
        <v>299</v>
      </c>
      <c r="F10" s="8">
        <f>2*60+30</f>
        <v>150</v>
      </c>
      <c r="G10" s="8">
        <v>399</v>
      </c>
      <c r="H10" s="8">
        <f>2*60+30</f>
        <v>150</v>
      </c>
      <c r="I10" s="8">
        <f t="shared" si="0"/>
        <v>698</v>
      </c>
      <c r="J10" s="8">
        <v>8</v>
      </c>
      <c r="K10" s="12" t="s">
        <v>166</v>
      </c>
    </row>
    <row r="11" ht="25.05" customHeight="1" spans="1:11">
      <c r="A11" s="8" t="s">
        <v>60</v>
      </c>
      <c r="B11" s="9" t="s">
        <v>153</v>
      </c>
      <c r="C11" s="9" t="s">
        <v>154</v>
      </c>
      <c r="D11" s="9" t="s">
        <v>155</v>
      </c>
      <c r="E11" s="8">
        <v>375</v>
      </c>
      <c r="F11" s="8">
        <f>2*60+30</f>
        <v>150</v>
      </c>
      <c r="G11" s="8">
        <v>289</v>
      </c>
      <c r="H11" s="8">
        <f>2*60+30</f>
        <v>150</v>
      </c>
      <c r="I11" s="8">
        <f t="shared" si="0"/>
        <v>664</v>
      </c>
      <c r="J11" s="8">
        <v>9</v>
      </c>
      <c r="K11" s="12" t="s">
        <v>166</v>
      </c>
    </row>
    <row r="12" ht="25.05" customHeight="1" spans="1:11">
      <c r="A12" s="8" t="s">
        <v>8</v>
      </c>
      <c r="B12" s="9" t="s">
        <v>112</v>
      </c>
      <c r="C12" s="9" t="s">
        <v>113</v>
      </c>
      <c r="D12" s="9" t="s">
        <v>114</v>
      </c>
      <c r="E12" s="8">
        <v>175</v>
      </c>
      <c r="F12" s="8">
        <f>1*60+59.25</f>
        <v>119.25</v>
      </c>
      <c r="G12" s="8">
        <v>433</v>
      </c>
      <c r="H12" s="8">
        <v>54.59</v>
      </c>
      <c r="I12" s="8">
        <f t="shared" si="0"/>
        <v>608</v>
      </c>
      <c r="J12" s="8">
        <v>10</v>
      </c>
      <c r="K12" s="12" t="s">
        <v>166</v>
      </c>
    </row>
    <row r="13" ht="25.05" customHeight="1" spans="1:11">
      <c r="A13" s="10" t="s">
        <v>169</v>
      </c>
      <c r="B13" s="9" t="s">
        <v>144</v>
      </c>
      <c r="C13" s="9" t="s">
        <v>145</v>
      </c>
      <c r="D13" s="9" t="s">
        <v>146</v>
      </c>
      <c r="E13" s="8">
        <v>328</v>
      </c>
      <c r="F13" s="8">
        <f>2*60+30</f>
        <v>150</v>
      </c>
      <c r="G13" s="8">
        <v>271</v>
      </c>
      <c r="H13" s="8">
        <f>2*60+15.31</f>
        <v>135.31</v>
      </c>
      <c r="I13" s="8">
        <f t="shared" si="0"/>
        <v>599</v>
      </c>
      <c r="J13" s="8">
        <v>11</v>
      </c>
      <c r="K13" s="12" t="s">
        <v>166</v>
      </c>
    </row>
    <row r="14" ht="25.05" customHeight="1" spans="1:11">
      <c r="A14" s="8" t="s">
        <v>25</v>
      </c>
      <c r="B14" s="9" t="s">
        <v>133</v>
      </c>
      <c r="C14" s="9" t="s">
        <v>134</v>
      </c>
      <c r="D14" s="9" t="s">
        <v>135</v>
      </c>
      <c r="E14" s="8">
        <v>283</v>
      </c>
      <c r="F14" s="8">
        <f>2*60+28</f>
        <v>148</v>
      </c>
      <c r="G14" s="8">
        <v>276</v>
      </c>
      <c r="H14" s="8">
        <f>2*60+8.84</f>
        <v>128.84</v>
      </c>
      <c r="I14" s="8">
        <f t="shared" si="0"/>
        <v>559</v>
      </c>
      <c r="J14" s="8">
        <v>12</v>
      </c>
      <c r="K14" s="12" t="s">
        <v>166</v>
      </c>
    </row>
    <row r="15" ht="25.05" customHeight="1" spans="1:11">
      <c r="A15" s="8" t="s">
        <v>25</v>
      </c>
      <c r="B15" s="9" t="s">
        <v>130</v>
      </c>
      <c r="C15" s="9" t="s">
        <v>131</v>
      </c>
      <c r="D15" s="9" t="s">
        <v>132</v>
      </c>
      <c r="E15" s="8">
        <v>274</v>
      </c>
      <c r="F15" s="8" t="s">
        <v>170</v>
      </c>
      <c r="G15" s="8">
        <v>279</v>
      </c>
      <c r="H15" s="8">
        <f>1*60+51.34</f>
        <v>111.34</v>
      </c>
      <c r="I15" s="8">
        <f t="shared" si="0"/>
        <v>553</v>
      </c>
      <c r="J15" s="8">
        <v>13</v>
      </c>
      <c r="K15" s="12" t="s">
        <v>166</v>
      </c>
    </row>
    <row r="16" ht="25.05" customHeight="1" spans="1:11">
      <c r="A16" s="8" t="s">
        <v>123</v>
      </c>
      <c r="B16" s="9" t="s">
        <v>127</v>
      </c>
      <c r="C16" s="9" t="s">
        <v>128</v>
      </c>
      <c r="D16" s="9" t="s">
        <v>129</v>
      </c>
      <c r="E16" s="8">
        <v>66</v>
      </c>
      <c r="F16" s="8">
        <f>1*60+20.15</f>
        <v>80.15</v>
      </c>
      <c r="G16" s="8">
        <v>129</v>
      </c>
      <c r="H16" s="8">
        <f>2*60+30</f>
        <v>150</v>
      </c>
      <c r="I16" s="8">
        <f t="shared" si="0"/>
        <v>195</v>
      </c>
      <c r="J16" s="8">
        <v>14</v>
      </c>
      <c r="K16" s="12" t="s">
        <v>166</v>
      </c>
    </row>
    <row r="17" ht="25.05" customHeight="1" spans="1:11">
      <c r="A17" s="8" t="s">
        <v>123</v>
      </c>
      <c r="B17" s="9" t="s">
        <v>124</v>
      </c>
      <c r="C17" s="9" t="s">
        <v>125</v>
      </c>
      <c r="D17" s="9" t="s">
        <v>126</v>
      </c>
      <c r="E17" s="8">
        <v>16</v>
      </c>
      <c r="F17" s="8">
        <f>2*60+7.03</f>
        <v>127.03</v>
      </c>
      <c r="G17" s="8">
        <v>81</v>
      </c>
      <c r="H17" s="8">
        <f>2*60+30</f>
        <v>150</v>
      </c>
      <c r="I17" s="8">
        <f t="shared" si="0"/>
        <v>97</v>
      </c>
      <c r="J17" s="8">
        <v>15</v>
      </c>
      <c r="K17" s="12" t="s">
        <v>166</v>
      </c>
    </row>
    <row r="18" ht="16.5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sortState ref="A3:L17">
    <sortCondition ref="I3:I17" descending="1"/>
  </sortState>
  <mergeCells count="2">
    <mergeCell ref="A1:K1"/>
    <mergeCell ref="A18:K18"/>
  </mergeCells>
  <printOptions horizontalCentered="1"/>
  <pageMargins left="0.393055555555556" right="0.393055555555556" top="0.393055555555556" bottom="0.393055555555556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综合技能（预报名名单）</vt:lpstr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陈小鹏</dc:creator>
  <cp:lastModifiedBy>小天</cp:lastModifiedBy>
  <dcterms:created xsi:type="dcterms:W3CDTF">2022-08-14T07:53:00Z</dcterms:created>
  <dcterms:modified xsi:type="dcterms:W3CDTF">2022-08-17T00:53:21Z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42F59189922A43F59C2EF27DF52FDDA0</vt:lpwstr>
  </property>
  <property fmtid="{D5CDD505-2E9C-101B-9397-08002B2CF9AE}" pid="3" name="KSOProductBuildVer">
    <vt:lpwstr>2052-11.1.0.12313</vt:lpwstr>
  </property>
</Properties>
</file>